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OASOBIEN\"/>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207" i="8" l="1"/>
  <c r="D218" i="8" s="1"/>
  <c r="D41" i="8" s="1"/>
  <c r="E191" i="8"/>
  <c r="D217" i="8" s="1"/>
  <c r="N185" i="8"/>
  <c r="M185" i="8"/>
  <c r="L185" i="8"/>
  <c r="K185" i="8"/>
  <c r="C187" i="8" s="1"/>
  <c r="A178" i="8"/>
  <c r="A179" i="8" s="1"/>
  <c r="A180" i="8" s="1"/>
  <c r="A181" i="8" s="1"/>
  <c r="A182" i="8" s="1"/>
  <c r="A183" i="8" s="1"/>
  <c r="A184" i="8" s="1"/>
  <c r="M57" i="8"/>
  <c r="L57" i="8"/>
  <c r="K57" i="8"/>
  <c r="C61" i="8" s="1"/>
  <c r="A51" i="8"/>
  <c r="A52" i="8" s="1"/>
  <c r="A53" i="8" s="1"/>
  <c r="A54" i="8" s="1"/>
  <c r="A55" i="8" s="1"/>
  <c r="A56" i="8" s="1"/>
  <c r="A50" i="8"/>
  <c r="F22" i="8"/>
  <c r="C24" i="8" s="1"/>
  <c r="E22" i="8"/>
  <c r="E24" i="8" s="1"/>
  <c r="N57" i="8" l="1"/>
  <c r="E217" i="8"/>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<sst xmlns="http://schemas.openxmlformats.org/spreadsheetml/2006/main" count="981" uniqueCount="413">
  <si>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</si>
  <si>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</si>
  <si>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</si>
  <si>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</si>
  <si>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</si>
  <si>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</si>
  <si>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</si>
  <si>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</si>
  <si>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</si>
  <si>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</si>
  <si>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</si>
  <si>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</si>
  <si>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</si>
  <si>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</si>
  <si>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</si>
  <si>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</si>
  <si>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</si>
  <si>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</si>
  <si>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</si>
  <si>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</si>
  <si>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</si>
  <si>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</si>
  <si>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</si>
  <si>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</si>
  <si>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</si>
  <si>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</si>
  <si>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</si>
  <si>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</si>
  <si>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</si>
  <si>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</si>
  <si>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</si>
  <si>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</si>
  <si>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</si>
  <si>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</si>
  <si>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</si>
  <si>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</si>
  <si>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</si>
  <si>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</si>
  <si>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</si>
  <si>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</si>
  <si>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</si>
  <si>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</si>
  <si>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</si>
  <si>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</si>
  <si>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</si>
  <si>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</si>
  <si>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</si>
  <si>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</si>
  <si>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</si>
  <si>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</si>
  <si>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</si>
  <si>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</si>
  <si>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</si>
  <si>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</si>
  <si>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</si>
  <si>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</si>
  <si>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</si>
  <si>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</si>
  <si>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</si>
  <si>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</si>
  <si>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</si>
  <si>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</si>
  <si>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</si>
  <si>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</si>
  <si>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</si>
  <si>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</si>
  <si>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</si>
  <si>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</si>
  <si>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</si>
  <si>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</si>
  <si>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</si>
  <si>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</si>
  <si>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</si>
  <si>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</si>
  <si>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</si>
  <si>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</si>
  <si>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</si>
  <si>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</si>
  <si>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</si>
  <si>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</si>
  <si>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</si>
  <si>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</si>
  <si>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</si>
  <si>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</si>
  <si>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</si>
  <si>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</si>
  <si>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</si>
  <si>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</si>
  <si>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</si>
  <si>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</si>
  <si>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</si>
  <si>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</si>
  <si>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</si>
  <si>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</si>
  <si>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</si>
  <si>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</si>
  <si>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</si>
  <si>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</si>
  <si>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</si>
  <si>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</si>
  <si>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</si>
  <si>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</si>
  <si>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</si>
  <si>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</si>
  <si>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</si>
  <si>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</si>
  <si>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</si>
  <si>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</si>
  <si>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</si>
  <si>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</si>
  <si>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</si>
  <si>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</si>
  <si>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</si>
  <si>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</si>
  <si>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</si>
  <si>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</si>
  <si>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</si>
  <si>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</si>
  <si>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</si>
  <si>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</si>
  <si>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</si>
  <si>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</si>
  <si>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</si>
  <si>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</si>
  <si>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</si>
  <si>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</si>
  <si>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</si>
  <si>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</si>
  <si>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</si>
  <si>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</si>
  <si>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</si>
  <si>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</si>
  <si>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</si>
  <si>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</si>
  <si>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</si>
  <si>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</si>
  <si>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</si>
  <si>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</si>
  <si>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</si>
  <si>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</si>
  <si>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</si>
  <si>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</si>
  <si>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</si>
  <si>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</si>
  <si>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</si>
  <si>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</si>
  <si>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</si>
  <si>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</si>
  <si>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</si>
  <si>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</si>
  <si>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</si>
  <si>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</si>
  <si>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</si>
  <si>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</si>
  <si>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</si>
  <si>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</si>
  <si>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</si>
  <si>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</si>
  <si>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</si>
  <si>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</si>
  <si>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</si>
  <si>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</si>
  <si>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</si>
  <si>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</si>
  <si>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</si>
  <si>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</si>
  <si>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</si>
  <si>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</si>
  <si>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</si>
  <si>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</si>
  <si>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</si>
  <si>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</si>
  <si>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</si>
  <si>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</si>
  <si>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</si>
  <si>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</si>
  <si>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</si>
  <si>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</si>
  <si>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</si>
  <si>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</si>
  <si>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</si>
  <si>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6</t>
  </si>
  <si>
    <t xml:space="preserve">GRUPO 6 </t>
  </si>
  <si>
    <t>35  A  39</t>
  </si>
  <si>
    <t>GRUPO 6   42-44-101074896 VALOR $ 284,528,286,25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</si>
  <si>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</si>
  <si>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</si>
  <si>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</si>
  <si>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</si>
  <si>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</si>
  <si>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</si>
  <si>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17-2012-0354</t>
  </si>
  <si>
    <t>17-2010-0032</t>
  </si>
  <si>
    <t>2725</t>
  </si>
  <si>
    <t>COMUNA 1 Y ADICIÓN</t>
  </si>
  <si>
    <t>MODALIDAD FAMILIAR</t>
  </si>
  <si>
    <t>ESCUELA LA PALMA ENTRADA A ZAGALES</t>
  </si>
  <si>
    <t>CASETA COMUNAL CEBALLOS-CUCHILLA (FUNCIONAN DOS GRUPOS)</t>
  </si>
  <si>
    <t>ESCUELA EL GUINEO</t>
  </si>
  <si>
    <t>I.E. LA LINDA (FUNCIONAN 2 GRUPOS)</t>
  </si>
  <si>
    <t>ESCUELA VEREDA LISBOA</t>
  </si>
  <si>
    <t>CASETA COMUNAL LA GARRUCHA</t>
  </si>
  <si>
    <t>ESCUELA VEREDA FONDITOS (2 SALONES, 1 PARA NIÑOS, 1 PARA ADULTOS)</t>
  </si>
  <si>
    <t>ESCUELA LA CABAÑA</t>
  </si>
  <si>
    <t>CASETA COMUNAL EL CHUZO</t>
  </si>
  <si>
    <t>ESCUELA FARALLONES</t>
  </si>
  <si>
    <t>COMUNA 2</t>
  </si>
  <si>
    <t>CALLE 31 CARRERA 16 CDI GALAN SALON 1</t>
  </si>
  <si>
    <t>CALLE 31 CARRERA 16 CDI GALAN SALON 2 (FUNCIONAN 2 GRUPOS AM/PM)</t>
  </si>
  <si>
    <t>VEREDA ALTO CORINTO - ESCUELA</t>
  </si>
  <si>
    <t>COMUNA 2, 9</t>
  </si>
  <si>
    <t>CALLE 31 CARRERA 16 CDI GALAN - SALON 1</t>
  </si>
  <si>
    <t>CARRERA 15 #30B-07 PRIMER PISO</t>
  </si>
  <si>
    <t>CASETA COMUNAL FATIMA CARRERA 36 A # 60-24 BARRIO FATIMA</t>
  </si>
  <si>
    <t>CALLE 68 #35A-35 BARRIO FATIMA (COMEDOR NUTRIR)</t>
  </si>
  <si>
    <t>CALLE 61 # 32A 33 BARRIO BETANIA (SAN FERNANDO)</t>
  </si>
  <si>
    <t>COMUNA 5 A</t>
  </si>
  <si>
    <t>CASETA COMUNAL SOLFERINO</t>
  </si>
  <si>
    <t>CASETA COMUNAL SINAI</t>
  </si>
  <si>
    <t>COLEGIO FE Y ALEGRIA PERALONSO</t>
  </si>
  <si>
    <t>Cra 57 No 11C 40 LA CAROLA</t>
  </si>
  <si>
    <t>CISCO BOSQUES DEL NORTE CASA DE LA CULTURA</t>
  </si>
  <si>
    <t>COMUNA 5 B</t>
  </si>
  <si>
    <t>CASA DE ACCION COMUNAL SOLFERINO</t>
  </si>
  <si>
    <t>CISCO BOSQUES DEL NORTE</t>
  </si>
  <si>
    <t>BIBLIOTECA CONFAMILARES CISCO</t>
  </si>
  <si>
    <t>IGLESIA SOLFERINO</t>
  </si>
  <si>
    <t>COMUNA 6</t>
  </si>
  <si>
    <t>JUNTA DE ACCION COMUNAL MALTERIA</t>
  </si>
  <si>
    <t>PARROQUIA DIVINO NIÑO DE PRAGA AL LADO DE LA CARCEL</t>
  </si>
  <si>
    <t>PARROQUIA NUESTRA SEÑORA DEL CARMEN DESPACHO PARROQUIAL</t>
  </si>
  <si>
    <t>CARRERA 9 #59-60 LA CUMBRE CISCO EL CARMEN</t>
  </si>
  <si>
    <t>CALLE 62 #11B-45 ESCUELA JHON F KENNEDY</t>
  </si>
  <si>
    <t>CALLE 63 # 13-30 ESCUELA RICARDO FLORES</t>
  </si>
  <si>
    <t>COMUNA 7, 11, ALTO BONITO, KM 41</t>
  </si>
  <si>
    <t>SEDE ADMINISTRATIVA Y PUNTO DE ENCUENTRO (GALLINAZO)</t>
  </si>
  <si>
    <t>CARRERA 32 A # 104A-45 ESCUELA LA CAPILLA BARRIO LA ENEA</t>
  </si>
  <si>
    <t>CALLE PRINCIPAL FRENTE A RAPITIENDA DOCENTE SANDRA SOTO KM 41</t>
  </si>
  <si>
    <t>CALLE 13 CARRERA 28 A ESQUINA-ESCUELA BARRIOS UNIDOS (BOSQUE)</t>
  </si>
  <si>
    <t>CALLE 100 CARRERA 36 A ESQUINA ESCUELA ROSARIO JURADO BARRIO AL ENEA</t>
  </si>
  <si>
    <t>ESCUELA BAJO CORINTO</t>
  </si>
  <si>
    <t>COMUNA 10</t>
  </si>
  <si>
    <t>CALLE 50 CARRERA 31A # 31A-09 (SEDE ADMINISTRATIVA, BAJO PERSIA)</t>
  </si>
  <si>
    <t>CARRERA 32 CON CALLE 49 ESQUINA (BARRIO GONZALEZ - RESTAURANTE NUTRIR)</t>
  </si>
  <si>
    <t>CARRERA 35 # 25-25 SEDE IGLESIA CRISTIANA NEVADO</t>
  </si>
  <si>
    <t>SEDE JUNTA ACCION COMUNAL BARRIO LOS ANDES</t>
  </si>
  <si>
    <t>CARRERA 35 # 22-70 (CASA DE LA CULTUTA NEVADO)</t>
  </si>
  <si>
    <t>PRORROGA 325</t>
  </si>
  <si>
    <t>JUNTA ACCION COMUNAL EL ZARZAL, POLIDEPORTIVO SAN PEREGRINO</t>
  </si>
  <si>
    <t>SEDE DE PASTORAL Y CATEQUESIS VILLA HERMOSA</t>
  </si>
  <si>
    <t>COLEGIO INTEGRADO MARCO FIDEL SUAREZ</t>
  </si>
  <si>
    <t>RESTAURANTE SINAI</t>
  </si>
  <si>
    <t>COLEGIO EL DESQUITE</t>
  </si>
  <si>
    <t>ESCUELA LA TRINIDAD</t>
  </si>
  <si>
    <t>SEDE COMUNAL JAVA</t>
  </si>
  <si>
    <t>ALTO DEL ZARZO</t>
  </si>
  <si>
    <t>ALTO DEL NARANJO</t>
  </si>
  <si>
    <t xml:space="preserve">COORDINADOR </t>
  </si>
  <si>
    <t>1/200</t>
  </si>
  <si>
    <t>LUZ HELENA BOTERO GONZALEZ</t>
  </si>
  <si>
    <t>LICENCIADA EN EDUCACIÓN PREESCOLAR</t>
  </si>
  <si>
    <t>FUNDACIÓN UNIVERSITARIA LOS LIBERTADORES</t>
  </si>
  <si>
    <t>1. JARDIN INFANTIL MUNDO DE LOS BESES</t>
  </si>
  <si>
    <t>1.- 01/11/1999 A 01/11/2008</t>
  </si>
  <si>
    <t>1. DIRECTORA</t>
  </si>
  <si>
    <t>ELSA VICTORIA PEREZ SERNA</t>
  </si>
  <si>
    <t>PROFESIONAL EN DESARROLLO FAMILIAR</t>
  </si>
  <si>
    <t>UNIVERSIDAD DE CALDAS</t>
  </si>
  <si>
    <t>1. COOASOBIEN</t>
  </si>
  <si>
    <t>1.- 18/10/2012 A 31/12/2012
16/01/2013 A 31/12/2013
16/01/2014 A 30/09/2014</t>
  </si>
  <si>
    <t>1. COORDINADORA PEDAGOGICA</t>
  </si>
  <si>
    <t>CLAUDIA JAZMIN TORRES JIMENEZ</t>
  </si>
  <si>
    <t>TRABAJADORA SOCIAL</t>
  </si>
  <si>
    <t>1. ASOCIACION NUEVA VIDA PROGRAMA DOWN
2. CORPORACIÓN SIRVIENDO CON AMOR
3. MULTISER
4. JUZGADO 1ER DE MENORES DE PEREIRA
5. JUZGADO PROMISCUO DE FAMILIA DOSQUEBRADAS
6. COOASOBIEN</t>
  </si>
  <si>
    <t>1.- 01/06/2001 A 01/06/2002
2.- 01/10/2005 S 02/12/2005
3. 14/10/2005 A 05/12/2005
4. 05/04/2006 A 28/04/2006
5.- 04/07/2006 A 31/03/2008
09/03/2009 A 18/09/2009
6.- 16/01/2013 A 30/12/2013</t>
  </si>
  <si>
    <t>1. TRABAJADORA SOCIAL
2. TRABAJADORA SOCIAL
3. TRABAJADORA SOCIAL
4. ASISTENE SOCIAL GRADO 1
5. ASISTENTE SOCIAL GRADO 1 Y ESCRIBIENTE GRADO NOMINADO
6. COORDINADORA</t>
  </si>
  <si>
    <t>ELSA MARIA ACEVEDO QUINTERO</t>
  </si>
  <si>
    <t>1. COOASOBIEN
2. COBIENESTAR
3. CENTRO DE CAPACITACIÓN INDIGENA INGRUMA</t>
  </si>
  <si>
    <t>1.- 18/10/2012 A 31/12/2012
16/01/2013 A 31/12/2013
16/01/2014 A 30/09/2014
2.- 26/01/2009 A 26/12/2009
21/01/2010 A 18/12/2010
3.- 01/02/2006 A 31/12/2006</t>
  </si>
  <si>
    <t>1. COORDINADORA PEDAGOGICA
2. COORDINADORA HCB
3. COORDINADORA APOYO FAMILIAS GRUPOS ETNICOS</t>
  </si>
  <si>
    <t>KATHERINE JULIETH CARMONA OCAMPO</t>
  </si>
  <si>
    <t>LICENCIADA EN EDUCACIÓN BASICA CON ENFASIS EN MATEMATICAS</t>
  </si>
  <si>
    <t>FUNDACION UNIVERSITARIA LUIS AMIGO</t>
  </si>
  <si>
    <t>1. COOASOBIEN
2. INSTITUCION EDUCATIVA AGUA BONITA DE MANZANARES
3. INSTITUCION EDUCATIVA LLANADAS</t>
  </si>
  <si>
    <t>1.- 01/07/2012 A 31/12/2012
16/01/2013 A 30/12/2013
16/01/2014 A 31/07/2014
11/08/2014 A 30/09/2014
2.- 01/10/2009 A 22/09/2009
3.- 30/04/2009 A 29/09/2009</t>
  </si>
  <si>
    <t>1. COORDINADORA
2. DOCENTE EN PROVISIONALIDAD
3. DOCENTE EN PROVISIONALIDAD</t>
  </si>
  <si>
    <t>DIANA CAROLINA MOLINA MEJIA</t>
  </si>
  <si>
    <t>1. COOASOBIEN
2. FUNDACIÓN NIÑOS DE LOS ANDES
3. ASOCIACION METROPOLI COLOMBIA
4. ALCALDIA DE SUPIA CALDAS
5. CENTRO DE DESARROLLO VERSALLES</t>
  </si>
  <si>
    <t>1.- 18/10/2012 A 31/12/2012
16/01/2013 A 31/12/2013
16/01/2014 A 30/09/2014
2.- 22/12/2011 A 04/04/2012
29/06/2012 A 19/10/2012
3.- 01/01/2011 A 01/01/2012
4.- 22/08/2008 A 07/11/2008
5.- 01/07/2009 A 25/01/2011</t>
  </si>
  <si>
    <t>1. COORDINADORA
2. FORMADOR DE VIDA
3. COORDINADORA ASESORA DE EDUCACIÓN
4. PRATICANTE INSTITUCIONAL
5. ANIMADORA JUVENIL</t>
  </si>
  <si>
    <t>DIANA PAOLA RESTREPO ROJAS</t>
  </si>
  <si>
    <t>216572404-I</t>
  </si>
  <si>
    <t>1. NUTRIR
2. COOASOBIEN</t>
  </si>
  <si>
    <t>1.- 12/08/2009 A 02/06/2010
09/08/2010 A 30/03/2011
01/04/2011 A 31/01/2012
2.- 15/10/2012 A 31/12/2012
16/01/2013 A 31/12/2013
16/01/2014 A 30/09/2014</t>
  </si>
  <si>
    <t>1. PRACTICA PASANTIA Y ASISTENTE SOCIAL
2. COORDINADORA</t>
  </si>
  <si>
    <t>YENY TATIANA OSORIO CASTAÑEDA</t>
  </si>
  <si>
    <t>1. FUNDACION ECOLOGICA CAFETERA FEC
2. COOASOBIEN</t>
  </si>
  <si>
    <t>1.- 14/03/2011 A 30/07/2012
2.- 18/10/2012 A 31/12/2012
16/01/2013 A 31/12/2013
16/01/2014 A 30/09/2014</t>
  </si>
  <si>
    <t>1. COORDINADORA PROGRAMA DE CAPACITACIÓN Y SENSIBILIZACIÓN
2. COORDINADORA</t>
  </si>
  <si>
    <t>ZULMA CRISTINA GOMEZ OSORIO</t>
  </si>
  <si>
    <t>144193004-I</t>
  </si>
  <si>
    <t>1. COOASOBIEN
2. FUNDACION NIÑOS DE LOS ANDES
3. FUNDACIÓN GUADALUPE
4. CORPORACIÓN AUTONOMA REGIONAL DE CUNDINAMARCA
5. COMITÉ DEPARTAMENTAL DE CAFETEROS DE CALDAS</t>
  </si>
  <si>
    <t>1.- 06/08/2014 A 30/09/2014
2.- 09/04/2012 A 31/07/2014
3. 01/07/2001 A 01/10/2011
4. 13/03/2009 A 31/07/2010
5.- 01/08/2007 A 30/03/2008</t>
  </si>
  <si>
    <t>1. COORDINADORA
2. TRABAJADORA SOCIAL
3. TRABAJADORA SOCIAL
4. TRABAJADORA SOCIAL
5. TRABAJADORA SOCIAL</t>
  </si>
  <si>
    <t>APOYO PSICOSOCIAL</t>
  </si>
  <si>
    <t>GLORIA INES GONZALEZ BUITRAGO</t>
  </si>
  <si>
    <t>081423004-A</t>
  </si>
  <si>
    <t>1.- 01/10/2012 A 31/12/2012
16/01/2013 A 31/12/2013
16/01/2014 A 30/09/2014</t>
  </si>
  <si>
    <t>1. PROFESIONAL DE APOYO PSICOSOCIAL</t>
  </si>
  <si>
    <t>ISABEL CRISTINA OROZCO BEDOYA</t>
  </si>
  <si>
    <t>PSICOLOGA</t>
  </si>
  <si>
    <t>UNIVERSIDAD ANTONIO NARIÑO</t>
  </si>
  <si>
    <t>1. COOASOBIEN
2. COOASOBIEN</t>
  </si>
  <si>
    <t>1.- 01/02/2013 A 14/12/2013
2.- 15/12/2013 A 31/12/2013
16/01/2014 A 30/09/2014</t>
  </si>
  <si>
    <t>1. PROFESIONAL DE APOYO PSICOSOCIAL
2. PROFESIONAL DE APOYO PSICOSOCIAL</t>
  </si>
  <si>
    <t>ASTRID YULIET CARDONA AGUIRRE</t>
  </si>
  <si>
    <t>CLARA INES BEDOYA HENAO</t>
  </si>
  <si>
    <t>UNIVERSIDAD DEL VALLE</t>
  </si>
  <si>
    <t>237501103-I</t>
  </si>
  <si>
    <t>1. COOASOBIEN
2. FUNDACIÓN ESPERANZA DE VIVIR
3. FUNDACION ANCESTRAL WILLKA YAKU</t>
  </si>
  <si>
    <t>1.- 11/08/2014 A 30/09/2014
2.- 06/11/2012 A 06/05/2013
3.- 15/05/2013 A 10/07/2014</t>
  </si>
  <si>
    <t>1. PROFESIONAL DE APOYO PSICOSOCIAL
2. TRABAJADORA SOCIAL PROGRAMA DE ATENCIÓN AL ADULTO MAYOR
3. TRABAJADORA SOCIAL PROGRAMA INTERVENCION FAMILIAR EN COMUNIDADES INDIGENAS</t>
  </si>
  <si>
    <t>YENY CAROLINA CASTAÑO CARDONA</t>
  </si>
  <si>
    <t>1. ALCALDIA DE AGUADAS
2. ALCALDIA DE VILLAMARIA
3. FUNDACION NIÑOS DE LOS ANDES</t>
  </si>
  <si>
    <t>1.- 27/06/2009 A 27/11/2009
2.- 15/02/2010 A 19/11/2010
3.- 21/10/2011 A 19/05/2013</t>
  </si>
  <si>
    <t>1.ACOMPAÑAMIENTO A MADRES FAMI DESDE LA COMISARIA DE FAMILIAR
2. INTERVENCIONES Y ASESORIA A GRUPOS FAMILIARES DE LA COMISARIA DE FAMILIA
3. FORMADORA DE VIDA</t>
  </si>
  <si>
    <t>ANDRES GOMEZ MONTES</t>
  </si>
  <si>
    <t>PSICOLOGO</t>
  </si>
  <si>
    <t>UNIVERSIDAD DE MANIZALES</t>
  </si>
  <si>
    <t>RESOLUCIÓN N° 807090 de 30/07/2009</t>
  </si>
  <si>
    <t>1. COOASOBIEN
2. AMERICAN BUSINESS SCHOOL
3. FUNDACION MANUEL MEJIA</t>
  </si>
  <si>
    <t>1.- 16/01/2014 A 30/09/2014
2.- 01/01/2009 A 30/04/2009
3. 19/06/2013 A 31/12/2013</t>
  </si>
  <si>
    <t>1. PROFESIONAL DE APOYO PSICOSOCIAL
2. DOCENTE EN PROYECTO DE VIDA
3. ASESOR PSICOSOCIAL PROGRAMA FAMILIAS CON BIENESTAR</t>
  </si>
  <si>
    <t>YORLADIS GARCIA ARANGO</t>
  </si>
  <si>
    <t>1. COOASOBIEN
2. LICEO INFANTIL SUEÑOS CREATIVOS</t>
  </si>
  <si>
    <t>1.- 19/09/201 A 31/12/2013
16/01/2014 A 30/09/2014
2.- 01/03/2001 A 30/05/2002</t>
  </si>
  <si>
    <t>1. PROFESIONAL DE APOYO PSICOSOCIAL
2. APOYO SOCIAL Y TRABAJO PERSONALIZADO A LAS FAMILIAS</t>
  </si>
  <si>
    <t>CARLA YULIANA MARTINEZ GAITAN</t>
  </si>
  <si>
    <t>1. COOASOBIEN
2. ALCALDIA DE MANIZALES</t>
  </si>
  <si>
    <t>1.- 09/05/2013 A 31/12/2013
16/01/2014 A 30/09/2014
2.- 05/04/2011 A 31/12/2011</t>
  </si>
  <si>
    <t>1. PROFESIONAL DEL APOYO PSICOSOCIAL
2. SUPERNUMERARIA UNIDAD DE PROTECCIÓN A LA VIDA</t>
  </si>
  <si>
    <t>LEYDY JOHANA ABRIL LONDOÑO</t>
  </si>
  <si>
    <t>207431004-I</t>
  </si>
  <si>
    <t>1.- 19/10/2012 A 31/12/2012
16/01/2013 A 31/12/2013 
16/01/2014 A 30/09/2014</t>
  </si>
  <si>
    <t>1. PROFESIONAL DEL APOYO PSICOSOCIAL</t>
  </si>
  <si>
    <t>CLAUDIA MARINA CORRALES CORRALES</t>
  </si>
  <si>
    <t>1.- 18/10/2012 A 31/12/2012 
16/01/2013 A 31/12/2013
16/01/2014 A 30/09/2014</t>
  </si>
  <si>
    <t>MIRIAM ARANGO CASTAÑO</t>
  </si>
  <si>
    <t>1. COOASOBIEN
2. ICBF</t>
  </si>
  <si>
    <t>1.- 01/10/2012 A 31/12/2012
16/01/2013 A 31/12/2013
16/01/2014 A 30/09/2014
2.- 01/03/2005 A 01/10/2012</t>
  </si>
  <si>
    <t>1. PROFESIONAL DEL APOYO PSICOSOCIAL
2. MADRE COMUNITARIA</t>
  </si>
  <si>
    <t>MARYORI LOPEZ LOPEZ</t>
  </si>
  <si>
    <t>1. CENTRO DE DESARROLLO COMUNITARIO VERSALLES
2. EXPLORACION Y EXPLOTACION GEOLOGICA MINERA JHON ANDRES AGUIRRE ZULUAGA
3. COOASOBIEN</t>
  </si>
  <si>
    <t>1.- 01/04/2008 A 30/08/2008
2.- 01/01/2008 A 30/04/2008
3.- 13/11/2012 A 31/12/2012
16/01/2013 A 31/12/2013
16/01/2014 A 30/09/2014</t>
  </si>
  <si>
    <t>1. EDUCADORA FAMILIAR
2. TRABAJO INFORMATIVO DEL PROYECTO A LA COMUNIDAD Y DEVOLUCION DE RESULTADOS A LIDERES COMUNITARIOS
3. PROFESIONAL DEL APOYO PSICOSOCIAL</t>
  </si>
  <si>
    <t>LINA CRISTINA MOLANO CASTRO</t>
  </si>
  <si>
    <t>1. ICBF
2. CLUB DE LEONES MANIZALES LA SUIZA
3. COOASOBIEN</t>
  </si>
  <si>
    <t>1.- 01/08/2012 A 30/05/2013
2.- 12/04/2004 A 30/12/2008
3.- 21/01/2014 A 30/09/2014</t>
  </si>
  <si>
    <t>1. PRACTICA UNIVERSITARIA EN PSICOLOGIA CESPA
2. AGENTE EDUCATIVA DESAYUNOS ESCOLARES
3. PROFESIONAL DEL APOYO PSICOSOCIAL</t>
  </si>
  <si>
    <t>DIANA ALEJANDRA MARIN CARVAJAL</t>
  </si>
  <si>
    <t>1. COOASHOGARES
2. COOASOBIEN</t>
  </si>
  <si>
    <t>1.- 22/05/2013 A 31/12/2013
2.- 07/04/2014 A 30/09/2014</t>
  </si>
  <si>
    <t>1.PROFESIONAL DEL APOYO PSICOSOCIAL
2. PROFESIONAL DEL APOYO PSICOSOCIAL</t>
  </si>
  <si>
    <t>LAURA JULIANA YATE BAENA</t>
  </si>
  <si>
    <t>1. COMFENALCO
2. COOASOBIEN</t>
  </si>
  <si>
    <t>1.- 25/03/2010 A 15/04/2011
2.- 02/07/2013 A 31/12/2013
16/01/2014 A 31/07/2014
06/08/2014 A 30/09/2014</t>
  </si>
  <si>
    <t>1. ASISTENTE PSICOSOCIAL DEL CROJ
2. PROFESIONAL DEL APOYO PSICOSOCIAL</t>
  </si>
  <si>
    <t>NATALIA ANDREA CALDERON SALAZAR</t>
  </si>
  <si>
    <t>1. COOASOBIEN
2. RELIGIOSOS TERCIARIOS CAPUCHINOS
3. COMUNIDAD TERAPEUTICA SEMILLAS DE AMOR</t>
  </si>
  <si>
    <t>1.- 01/10/2013 A 31/12/2013
16/01/2014 A 30/09/2014
2. 01/02/2011 A 31/08/2011
3.- 01/05/2012 A 30/09/2013</t>
  </si>
  <si>
    <t>1. PROFESIONAL DE APOYO PSICOSOCIAL
2.ACOMPAÑANTE TRABAJO SOCIAL Y DESARROLLO FAMILIAR
3. PROFESIONAL PSICOSOCIAL</t>
  </si>
  <si>
    <t>MONICA MARIA SANCHEZ AREVALO</t>
  </si>
  <si>
    <t>1. ICBF
2. COOASOBIEN</t>
  </si>
  <si>
    <t>1.- 05/10/2005 A 01/10/2012
2.- 01/10/2012 A 31/12/2012
16/01/2013 A 31/12/2013
16/01/2014 A 30/09/2014</t>
  </si>
  <si>
    <t>1. MADRE COMUNITARIA
2. PROFESIONAL DE APOYO PSICOSOCIAL</t>
  </si>
  <si>
    <t>ERICA AREVALO ARROYAVE</t>
  </si>
  <si>
    <t>1. UNIVERSIDAD DE MANIZALES
2. CENTRO DE DESARROLLO VERSALLES</t>
  </si>
  <si>
    <t>1.- 01/10/2013 A 30/03/2014
2.- 01/06/2013 A 30/11/2013</t>
  </si>
  <si>
    <t>1. ORIENTACION DE TALLERES, ENTREVISTAS ELABORACION DE INFORMES Y VISITAS A COLEGIOS DEL PROYECTO ORIENTACIÓN VOCACIONAL
2. PRACTICA UNIVERSITARIA ORGANIZACIÓN PREJUVENIL</t>
  </si>
  <si>
    <t>66-26-2011-077</t>
  </si>
  <si>
    <t>66-26-2012-049</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</si>
  <si>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</si>
  <si>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</si>
  <si>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</si>
  <si>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MARIA JULIANA AGUIRRE BLANDON</t>
  </si>
  <si>
    <t>1.- 13/02/2012 A 22/06/2012
16/08/2012 A 19/12/2012
15/01/2013 A 23/12/2013
21/01/2014 A 30/09/2014</t>
  </si>
  <si>
    <t>1. COORDINADORA TECNICA</t>
  </si>
  <si>
    <t>NO SE TIENE EN CUENTA PORQUE NO PRESENTA LA TARJETA PROFESIONAL</t>
  </si>
  <si>
    <t>DIANA MILENA BETANCUR</t>
  </si>
  <si>
    <t>1. COOASOBIEN
2. LICEO CAMPESTRE APRENDAMOS FELICES
3. CELAR</t>
  </si>
  <si>
    <t>1.- 06/02/2012 A 21/12/2012
02/01/2013 A 31/12/2013
23/01/2014 A 30/09/2014
2.- 10/02/2011 A 30/11/2011
3. 08/01/2008 A 15/05/2008</t>
  </si>
  <si>
    <t>1. COORDINADORA TECNICA
2. PSICOLOGA
3. PRACTICANTE DE PSICOLOGIA</t>
  </si>
  <si>
    <t>NO SE TIENE EN CUENTA PORQUE EL PRIMER COORDINADOR PROPUESTO QUEDO DESHABILITADO LO CUAL IMPIDE DAR EL PUNTAJE POR EL CARGO ADICIONAL</t>
  </si>
  <si>
    <t>LUZ AMPARO ALVAREZ HENAO</t>
  </si>
  <si>
    <t>LICENCIADA EN EDUCACIÓN ESPECIAL CON ENFASIS EN RETARDO EN EL DESARROLLO</t>
  </si>
  <si>
    <t>1.LICEO INFANTIL ANGELITOS
2. COLEGIO ANTONIA SANTOS
3. FUNDACION LA GRAN MISERICORDIA DE DIOS</t>
  </si>
  <si>
    <t>1.-1995
2.- 13/04/1997 A 30/11/1997
3. NO TIENE FECHA</t>
  </si>
  <si>
    <t>1.DOCENTE
2. CATEDRATICA EN BACHILLERATO
3. APOYO ACADEMICO DE EVALUACIÓN Y REFUERZO DE TAREAS A LAS NIÑAS INTERNAS DEL HOGAR</t>
  </si>
  <si>
    <t>NO CUMPLE CON LA EXPERIENCIA DE DOS AÑOS</t>
  </si>
  <si>
    <t>CLAUDIA PATRICIA SOLARTE</t>
  </si>
  <si>
    <t>FUNDACIÓN UNIVERSIDAD DE MANIZALES</t>
  </si>
  <si>
    <t>1. 06/02/2012 A 03/03/2012
23/07/2012 A 31/12/2012
16/01/2013 A 31/12/2013
16/01/2014 A 30/09/2014</t>
  </si>
  <si>
    <t>1. DOCENTE</t>
  </si>
  <si>
    <t>NO SE TIENE EN CUENTA PORQUE EL PRIMER PEDAGÓGICO PROPUESTO QUEDO DESHABILITADO LO CUAL IMPIDE DAR EL PUNTAJE POR EL CARGO ADICIONAL</t>
  </si>
  <si>
    <r>
      <rPr>
        <b/>
        <sz val="9"/>
        <color theme="1"/>
        <rFont val="Calibri"/>
        <family val="2"/>
        <scheme val="minor"/>
      </rPr>
      <t>CUMPLE PROPORCION</t>
    </r>
    <r>
      <rPr>
        <b/>
        <sz val="9"/>
        <color rgb="FFFF0000"/>
        <rFont val="Calibri"/>
        <family val="2"/>
        <scheme val="minor"/>
      </rPr>
      <t xml:space="preserve"> </t>
    </r>
    <r>
      <rPr>
        <b/>
        <sz val="11"/>
        <color theme="1"/>
        <rFont val="Calibri"/>
        <family val="2"/>
        <scheme val="minor"/>
      </rPr>
      <t xml:space="preserve">
SI /NO</t>
    </r>
  </si>
  <si>
    <t>PROFESIONAL DEL AREA FINANCIERA</t>
  </si>
  <si>
    <t>1X5000</t>
  </si>
  <si>
    <t>DIANA MARCELA CIFUENTES</t>
  </si>
  <si>
    <t>TECNOLOGA EN ADMINISTRACION FINANCIERA</t>
  </si>
  <si>
    <t>NA</t>
  </si>
  <si>
    <t>COOASOBIEN</t>
  </si>
  <si>
    <t>26-07-2004 - 15-11-2014</t>
  </si>
  <si>
    <t>FUNCIONES DEL AREA ADMINISTRATIVA- TESORERA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</si>
</sst>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6">
    <xf numFmtId="0" fontId="0" fillId="0" borderId="0" xfId="0"/>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wrapText="1"/>
    </xf>
    <xf numFmtId="4"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0" xfId="0" applyFill="1" applyBorder="1" applyAlignment="1">
      <alignment horizontal="left" wrapText="1"/>
    </xf>
    <xf numFmtId="0" fontId="0" fillId="0" borderId="0" xfId="0" applyBorder="1" applyAlignment="1"/>
    <xf numFmtId="0" fontId="0" fillId="0" borderId="0" xfId="0" applyFill="1" applyBorder="1" applyAlignment="1">
      <alignment horizontal="center" wrapText="1"/>
    </xf>
    <xf numFmtId="0" fontId="0" fillId="0" borderId="0" xfId="0" applyFill="1" applyBorder="1" applyAlignment="1">
      <alignment horizontal="center"/>
    </xf>
    <xf numFmtId="0" fontId="0" fillId="0" borderId="0" xfId="0" applyFill="1" applyBorder="1" applyAlignment="1"/>
    <xf numFmtId="0" fontId="0" fillId="0" borderId="0" xfId="0"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0" fillId="0" borderId="1" xfId="0" applyNumberFormat="1" applyBorder="1" applyAlignment="1">
      <alignmen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Fill="1" applyBorder="1" applyAlignment="1">
      <alignment horizontal="left" vertical="center"/>
    </xf>
    <xf numFmtId="17" fontId="0" fillId="0" borderId="1" xfId="0" applyNumberFormat="1" applyBorder="1" applyAlignment="1">
      <alignment vertical="center"/>
    </xf>
    <xf numFmtId="0" fontId="0" fillId="0" borderId="1" xfId="0" applyBorder="1"/>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readingOrder="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0" zoomScaleNormal="70" workbookViewId="0">
      <selection activeCell="A10" sqref="A10:L1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9" t="s">
        <v>84</v>
      </c>
      <c r="B2" s="189"/>
      <c r="C2" s="189"/>
      <c r="D2" s="189"/>
      <c r="E2" s="189"/>
      <c r="F2" s="189"/>
      <c r="G2" s="189"/>
      <c r="H2" s="189"/>
      <c r="I2" s="189"/>
      <c r="J2" s="189"/>
      <c r="K2" s="189"/>
      <c r="L2" s="189"/>
    </row>
    <row r="4" spans="1:12" ht="16.5" x14ac:dyDescent="0.25">
      <c r="A4" s="174" t="s">
        <v>62</v>
      </c>
      <c r="B4" s="174"/>
      <c r="C4" s="174"/>
      <c r="D4" s="174"/>
      <c r="E4" s="174"/>
      <c r="F4" s="174"/>
      <c r="G4" s="174"/>
      <c r="H4" s="174"/>
      <c r="I4" s="174"/>
      <c r="J4" s="174"/>
      <c r="K4" s="174"/>
      <c r="L4" s="174"/>
    </row>
    <row r="5" spans="1:12" ht="16.5" x14ac:dyDescent="0.25">
      <c r="A5" s="50"/>
    </row>
    <row r="6" spans="1:12" ht="16.5" x14ac:dyDescent="0.25">
      <c r="A6" s="174" t="s">
        <v>142</v>
      </c>
      <c r="B6" s="174"/>
      <c r="C6" s="174"/>
      <c r="D6" s="174"/>
      <c r="E6" s="174"/>
      <c r="F6" s="174"/>
      <c r="G6" s="174"/>
      <c r="H6" s="174"/>
      <c r="I6" s="174"/>
      <c r="J6" s="174"/>
      <c r="K6" s="174"/>
      <c r="L6" s="174"/>
    </row>
    <row r="7" spans="1:12" ht="16.5" x14ac:dyDescent="0.25">
      <c r="A7" s="51"/>
    </row>
    <row r="8" spans="1:12" ht="109.5" customHeight="1" x14ac:dyDescent="0.25">
      <c r="A8" s="175" t="s">
        <v>143</v>
      </c>
      <c r="B8" s="175"/>
      <c r="C8" s="175"/>
      <c r="D8" s="175"/>
      <c r="E8" s="175"/>
      <c r="F8" s="175"/>
      <c r="G8" s="175"/>
      <c r="H8" s="175"/>
      <c r="I8" s="175"/>
      <c r="J8" s="175"/>
      <c r="K8" s="175"/>
      <c r="L8" s="175"/>
    </row>
    <row r="9" spans="1:12" ht="45.75" customHeight="1" x14ac:dyDescent="0.25">
      <c r="A9" s="175"/>
      <c r="B9" s="175"/>
      <c r="C9" s="175"/>
      <c r="D9" s="175"/>
      <c r="E9" s="175"/>
      <c r="F9" s="175"/>
      <c r="G9" s="175"/>
      <c r="H9" s="175"/>
      <c r="I9" s="175"/>
      <c r="J9" s="175"/>
      <c r="K9" s="175"/>
      <c r="L9" s="175"/>
    </row>
    <row r="10" spans="1:12" ht="28.5" customHeight="1" x14ac:dyDescent="0.25">
      <c r="A10" s="175" t="s">
        <v>87</v>
      </c>
      <c r="B10" s="175"/>
      <c r="C10" s="175"/>
      <c r="D10" s="175"/>
      <c r="E10" s="175"/>
      <c r="F10" s="175"/>
      <c r="G10" s="175"/>
      <c r="H10" s="175"/>
      <c r="I10" s="175"/>
      <c r="J10" s="175"/>
      <c r="K10" s="175"/>
      <c r="L10" s="175"/>
    </row>
    <row r="11" spans="1:12" ht="28.5" customHeight="1" x14ac:dyDescent="0.25">
      <c r="A11" s="175"/>
      <c r="B11" s="175"/>
      <c r="C11" s="175"/>
      <c r="D11" s="175"/>
      <c r="E11" s="175"/>
      <c r="F11" s="175"/>
      <c r="G11" s="175"/>
      <c r="H11" s="175"/>
      <c r="I11" s="175"/>
      <c r="J11" s="175"/>
      <c r="K11" s="175"/>
      <c r="L11" s="175"/>
    </row>
    <row r="12" spans="1:12" ht="15.75" thickBot="1" x14ac:dyDescent="0.3"/>
    <row r="13" spans="1:12" ht="15.75" thickBot="1" x14ac:dyDescent="0.3">
      <c r="A13" s="52" t="s">
        <v>63</v>
      </c>
      <c r="B13" s="176" t="s">
        <v>83</v>
      </c>
      <c r="C13" s="177"/>
      <c r="D13" s="177"/>
      <c r="E13" s="177"/>
      <c r="F13" s="177"/>
      <c r="G13" s="177"/>
      <c r="H13" s="177"/>
      <c r="I13" s="177"/>
      <c r="J13" s="177"/>
      <c r="K13" s="177"/>
      <c r="L13" s="177"/>
    </row>
    <row r="14" spans="1:12" s="68" customFormat="1" ht="25.5" customHeight="1" thickBot="1" x14ac:dyDescent="0.3">
      <c r="A14" s="53">
        <v>1</v>
      </c>
      <c r="B14" s="192" t="s">
        <v>160</v>
      </c>
      <c r="C14" s="193" t="s">
        <v>144</v>
      </c>
      <c r="D14" s="193" t="s">
        <v>144</v>
      </c>
      <c r="E14" s="193" t="s">
        <v>144</v>
      </c>
      <c r="F14" s="193" t="s">
        <v>144</v>
      </c>
      <c r="G14" s="193" t="s">
        <v>144</v>
      </c>
      <c r="H14" s="193" t="s">
        <v>144</v>
      </c>
      <c r="I14" s="193" t="s">
        <v>144</v>
      </c>
      <c r="J14" s="193" t="s">
        <v>144</v>
      </c>
      <c r="K14" s="193" t="s">
        <v>144</v>
      </c>
      <c r="L14" s="194" t="s">
        <v>144</v>
      </c>
    </row>
    <row r="15" spans="1:12" s="68" customFormat="1" ht="15.75" thickBot="1" x14ac:dyDescent="0.3">
      <c r="A15" s="53">
        <f>SUM(A14+1)</f>
        <v>2</v>
      </c>
      <c r="B15" s="192" t="s">
        <v>161</v>
      </c>
      <c r="C15" s="193" t="s">
        <v>145</v>
      </c>
      <c r="D15" s="193" t="s">
        <v>145</v>
      </c>
      <c r="E15" s="193" t="s">
        <v>145</v>
      </c>
      <c r="F15" s="193" t="s">
        <v>145</v>
      </c>
      <c r="G15" s="193" t="s">
        <v>145</v>
      </c>
      <c r="H15" s="193" t="s">
        <v>145</v>
      </c>
      <c r="I15" s="193" t="s">
        <v>145</v>
      </c>
      <c r="J15" s="193" t="s">
        <v>145</v>
      </c>
      <c r="K15" s="193" t="s">
        <v>145</v>
      </c>
      <c r="L15" s="194" t="s">
        <v>145</v>
      </c>
    </row>
    <row r="16" spans="1:12" s="68" customFormat="1" ht="15.75" thickBot="1" x14ac:dyDescent="0.3">
      <c r="A16" s="53">
        <f t="shared" ref="A16:A27" si="0">SUM(A15+1)</f>
        <v>3</v>
      </c>
      <c r="B16" s="192" t="s">
        <v>156</v>
      </c>
      <c r="C16" s="193" t="s">
        <v>146</v>
      </c>
      <c r="D16" s="193" t="s">
        <v>146</v>
      </c>
      <c r="E16" s="193" t="s">
        <v>146</v>
      </c>
      <c r="F16" s="193" t="s">
        <v>146</v>
      </c>
      <c r="G16" s="193" t="s">
        <v>146</v>
      </c>
      <c r="H16" s="193" t="s">
        <v>146</v>
      </c>
      <c r="I16" s="193" t="s">
        <v>146</v>
      </c>
      <c r="J16" s="193" t="s">
        <v>146</v>
      </c>
      <c r="K16" s="193" t="s">
        <v>146</v>
      </c>
      <c r="L16" s="194" t="s">
        <v>146</v>
      </c>
    </row>
    <row r="17" spans="1:14" s="68" customFormat="1" ht="15.75" thickBot="1" x14ac:dyDescent="0.3">
      <c r="A17" s="53">
        <f t="shared" si="0"/>
        <v>4</v>
      </c>
      <c r="B17" s="192" t="s">
        <v>157</v>
      </c>
      <c r="C17" s="193" t="s">
        <v>147</v>
      </c>
      <c r="D17" s="193" t="s">
        <v>147</v>
      </c>
      <c r="E17" s="193" t="s">
        <v>147</v>
      </c>
      <c r="F17" s="193" t="s">
        <v>147</v>
      </c>
      <c r="G17" s="193" t="s">
        <v>147</v>
      </c>
      <c r="H17" s="193" t="s">
        <v>147</v>
      </c>
      <c r="I17" s="193" t="s">
        <v>147</v>
      </c>
      <c r="J17" s="193" t="s">
        <v>147</v>
      </c>
      <c r="K17" s="193" t="s">
        <v>147</v>
      </c>
      <c r="L17" s="194" t="s">
        <v>147</v>
      </c>
    </row>
    <row r="18" spans="1:14" s="68" customFormat="1" ht="15.75" thickBot="1" x14ac:dyDescent="0.3">
      <c r="A18" s="53">
        <f t="shared" si="0"/>
        <v>5</v>
      </c>
      <c r="B18" s="192" t="s">
        <v>148</v>
      </c>
      <c r="C18" s="193" t="s">
        <v>148</v>
      </c>
      <c r="D18" s="193" t="s">
        <v>148</v>
      </c>
      <c r="E18" s="193" t="s">
        <v>148</v>
      </c>
      <c r="F18" s="193" t="s">
        <v>148</v>
      </c>
      <c r="G18" s="193" t="s">
        <v>148</v>
      </c>
      <c r="H18" s="193" t="s">
        <v>148</v>
      </c>
      <c r="I18" s="193" t="s">
        <v>148</v>
      </c>
      <c r="J18" s="193" t="s">
        <v>148</v>
      </c>
      <c r="K18" s="193" t="s">
        <v>148</v>
      </c>
      <c r="L18" s="194" t="s">
        <v>148</v>
      </c>
    </row>
    <row r="19" spans="1:14" s="68" customFormat="1" ht="15.75" thickBot="1" x14ac:dyDescent="0.3">
      <c r="A19" s="53">
        <f t="shared" si="0"/>
        <v>6</v>
      </c>
      <c r="B19" s="192" t="s">
        <v>149</v>
      </c>
      <c r="C19" s="193" t="s">
        <v>149</v>
      </c>
      <c r="D19" s="193" t="s">
        <v>149</v>
      </c>
      <c r="E19" s="193" t="s">
        <v>149</v>
      </c>
      <c r="F19" s="193" t="s">
        <v>149</v>
      </c>
      <c r="G19" s="193" t="s">
        <v>149</v>
      </c>
      <c r="H19" s="193" t="s">
        <v>149</v>
      </c>
      <c r="I19" s="193" t="s">
        <v>149</v>
      </c>
      <c r="J19" s="193" t="s">
        <v>149</v>
      </c>
      <c r="K19" s="193" t="s">
        <v>149</v>
      </c>
      <c r="L19" s="194" t="s">
        <v>149</v>
      </c>
    </row>
    <row r="20" spans="1:14" s="68" customFormat="1" ht="15.75" thickBot="1" x14ac:dyDescent="0.3">
      <c r="A20" s="53">
        <f t="shared" si="0"/>
        <v>7</v>
      </c>
      <c r="B20" s="192" t="s">
        <v>162</v>
      </c>
      <c r="C20" s="193" t="s">
        <v>150</v>
      </c>
      <c r="D20" s="193" t="s">
        <v>150</v>
      </c>
      <c r="E20" s="193" t="s">
        <v>150</v>
      </c>
      <c r="F20" s="193" t="s">
        <v>150</v>
      </c>
      <c r="G20" s="193" t="s">
        <v>150</v>
      </c>
      <c r="H20" s="193" t="s">
        <v>150</v>
      </c>
      <c r="I20" s="193" t="s">
        <v>150</v>
      </c>
      <c r="J20" s="193" t="s">
        <v>150</v>
      </c>
      <c r="K20" s="193" t="s">
        <v>150</v>
      </c>
      <c r="L20" s="194" t="s">
        <v>150</v>
      </c>
    </row>
    <row r="21" spans="1:14" ht="15.75" thickBot="1" x14ac:dyDescent="0.3">
      <c r="A21" s="53">
        <f t="shared" si="0"/>
        <v>8</v>
      </c>
      <c r="B21" s="192" t="s">
        <v>158</v>
      </c>
      <c r="C21" s="193" t="s">
        <v>151</v>
      </c>
      <c r="D21" s="193" t="s">
        <v>151</v>
      </c>
      <c r="E21" s="193" t="s">
        <v>151</v>
      </c>
      <c r="F21" s="193" t="s">
        <v>151</v>
      </c>
      <c r="G21" s="193" t="s">
        <v>151</v>
      </c>
      <c r="H21" s="193" t="s">
        <v>151</v>
      </c>
      <c r="I21" s="193" t="s">
        <v>151</v>
      </c>
      <c r="J21" s="193" t="s">
        <v>151</v>
      </c>
      <c r="K21" s="193" t="s">
        <v>151</v>
      </c>
      <c r="L21" s="194" t="s">
        <v>151</v>
      </c>
    </row>
    <row r="22" spans="1:14" ht="15.75" thickBot="1" x14ac:dyDescent="0.3">
      <c r="A22" s="53">
        <f t="shared" si="0"/>
        <v>9</v>
      </c>
      <c r="B22" s="195" t="s">
        <v>152</v>
      </c>
      <c r="C22" s="195"/>
      <c r="D22" s="195"/>
      <c r="E22" s="195"/>
      <c r="F22" s="195"/>
      <c r="G22" s="195"/>
      <c r="H22" s="195"/>
      <c r="I22" s="195"/>
      <c r="J22" s="195"/>
      <c r="K22" s="195"/>
      <c r="L22" s="195"/>
    </row>
    <row r="23" spans="1:14" ht="15.75" thickBot="1" x14ac:dyDescent="0.3">
      <c r="A23" s="53">
        <f t="shared" si="0"/>
        <v>10</v>
      </c>
      <c r="B23" s="195" t="s">
        <v>163</v>
      </c>
      <c r="C23" s="195"/>
      <c r="D23" s="195"/>
      <c r="E23" s="195"/>
      <c r="F23" s="195"/>
      <c r="G23" s="195"/>
      <c r="H23" s="195"/>
      <c r="I23" s="195"/>
      <c r="J23" s="195"/>
      <c r="K23" s="195"/>
      <c r="L23" s="195"/>
    </row>
    <row r="24" spans="1:14" s="68" customFormat="1" ht="15.75" thickBot="1" x14ac:dyDescent="0.3">
      <c r="A24" s="53">
        <f t="shared" si="0"/>
        <v>11</v>
      </c>
      <c r="B24" s="195" t="s">
        <v>164</v>
      </c>
      <c r="C24" s="195"/>
      <c r="D24" s="195"/>
      <c r="E24" s="195"/>
      <c r="F24" s="195"/>
      <c r="G24" s="195"/>
      <c r="H24" s="195"/>
      <c r="I24" s="195"/>
      <c r="J24" s="195"/>
      <c r="K24" s="195"/>
      <c r="L24" s="195"/>
      <c r="N24" s="127"/>
    </row>
    <row r="25" spans="1:14" s="68" customFormat="1" x14ac:dyDescent="0.25">
      <c r="A25" s="122">
        <f t="shared" si="0"/>
        <v>12</v>
      </c>
      <c r="B25" s="200" t="s">
        <v>153</v>
      </c>
      <c r="C25" s="200"/>
      <c r="D25" s="200"/>
      <c r="E25" s="200"/>
      <c r="F25" s="200"/>
      <c r="G25" s="200"/>
      <c r="H25" s="200"/>
      <c r="I25" s="200"/>
      <c r="J25" s="200"/>
      <c r="K25" s="200"/>
      <c r="L25" s="200"/>
    </row>
    <row r="26" spans="1:14" x14ac:dyDescent="0.25">
      <c r="A26" s="62">
        <f t="shared" si="0"/>
        <v>13</v>
      </c>
      <c r="B26" s="195" t="s">
        <v>154</v>
      </c>
      <c r="C26" s="195"/>
      <c r="D26" s="195"/>
      <c r="E26" s="195"/>
      <c r="F26" s="195"/>
      <c r="G26" s="195"/>
      <c r="H26" s="195"/>
      <c r="I26" s="195"/>
      <c r="J26" s="195"/>
      <c r="K26" s="195"/>
      <c r="L26" s="195"/>
    </row>
    <row r="27" spans="1:14" s="121" customFormat="1" x14ac:dyDescent="0.25">
      <c r="A27" s="62">
        <f t="shared" si="0"/>
        <v>14</v>
      </c>
      <c r="B27" s="195" t="s">
        <v>155</v>
      </c>
      <c r="C27" s="195"/>
      <c r="D27" s="195"/>
      <c r="E27" s="195"/>
      <c r="F27" s="195"/>
      <c r="G27" s="195"/>
      <c r="H27" s="195"/>
      <c r="I27" s="195"/>
      <c r="J27" s="195"/>
      <c r="K27" s="195"/>
      <c r="L27" s="195"/>
    </row>
    <row r="28" spans="1:14" s="121" customFormat="1" x14ac:dyDescent="0.25">
      <c r="A28" s="56"/>
      <c r="B28" s="56"/>
      <c r="C28" s="56"/>
      <c r="D28" s="56"/>
      <c r="E28" s="201"/>
      <c r="F28" s="201"/>
      <c r="G28" s="201"/>
      <c r="H28" s="201"/>
      <c r="I28" s="201"/>
      <c r="J28" s="201"/>
      <c r="K28" s="201"/>
      <c r="L28" s="201"/>
      <c r="M28" s="201"/>
      <c r="N28" s="201"/>
    </row>
    <row r="29" spans="1:14" s="121" customFormat="1" x14ac:dyDescent="0.25">
      <c r="A29" s="123"/>
      <c r="B29" s="56"/>
      <c r="C29" s="56"/>
      <c r="D29" s="56"/>
      <c r="E29" s="199"/>
      <c r="F29" s="199"/>
      <c r="G29" s="199"/>
      <c r="H29" s="199"/>
      <c r="I29" s="199"/>
      <c r="J29" s="199"/>
      <c r="K29" s="199"/>
      <c r="L29" s="199"/>
      <c r="M29" s="199"/>
      <c r="N29" s="199"/>
    </row>
    <row r="30" spans="1:14" s="125" customFormat="1" x14ac:dyDescent="0.25">
      <c r="A30" s="190" t="s">
        <v>179</v>
      </c>
      <c r="B30" s="190"/>
      <c r="C30" s="190"/>
      <c r="D30" s="190"/>
      <c r="E30" s="190"/>
      <c r="F30" s="190"/>
      <c r="G30" s="190"/>
      <c r="H30" s="190"/>
      <c r="I30" s="190"/>
      <c r="J30" s="190"/>
      <c r="K30" s="190"/>
      <c r="L30" s="190"/>
    </row>
    <row r="31" spans="1:14" s="125" customFormat="1" x14ac:dyDescent="0.25">
      <c r="A31" s="126"/>
      <c r="B31" s="126"/>
      <c r="C31" s="126"/>
      <c r="D31" s="126"/>
      <c r="E31" s="126"/>
      <c r="F31" s="126"/>
      <c r="G31" s="126"/>
      <c r="H31" s="126"/>
      <c r="I31" s="126"/>
      <c r="J31" s="126"/>
      <c r="K31" s="126"/>
      <c r="L31" s="126"/>
    </row>
    <row r="32" spans="1:14" ht="27" customHeight="1" x14ac:dyDescent="0.25">
      <c r="A32" s="191" t="s">
        <v>64</v>
      </c>
      <c r="B32" s="191"/>
      <c r="C32" s="191"/>
      <c r="D32" s="191"/>
      <c r="E32" s="55" t="s">
        <v>65</v>
      </c>
      <c r="F32" s="54" t="s">
        <v>66</v>
      </c>
      <c r="G32" s="54" t="s">
        <v>67</v>
      </c>
      <c r="H32" s="191" t="s">
        <v>3</v>
      </c>
      <c r="I32" s="191"/>
      <c r="J32" s="191"/>
      <c r="K32" s="191"/>
      <c r="L32" s="191"/>
    </row>
    <row r="33" spans="1:12" s="124" customFormat="1" ht="51.75" customHeight="1" x14ac:dyDescent="0.2">
      <c r="A33" s="179" t="s">
        <v>181</v>
      </c>
      <c r="B33" s="180"/>
      <c r="C33" s="180"/>
      <c r="D33" s="181"/>
      <c r="E33" s="128" t="s">
        <v>165</v>
      </c>
      <c r="F33" s="130" t="s">
        <v>159</v>
      </c>
      <c r="G33" s="130"/>
      <c r="H33" s="185" t="s">
        <v>182</v>
      </c>
      <c r="I33" s="185"/>
      <c r="J33" s="185"/>
      <c r="K33" s="185"/>
      <c r="L33" s="185"/>
    </row>
    <row r="34" spans="1:12" s="124" customFormat="1" ht="32.25" customHeight="1" x14ac:dyDescent="0.2">
      <c r="A34" s="182" t="s">
        <v>166</v>
      </c>
      <c r="B34" s="183"/>
      <c r="C34" s="183"/>
      <c r="D34" s="184"/>
      <c r="E34" s="129">
        <v>27</v>
      </c>
      <c r="F34" s="130" t="s">
        <v>159</v>
      </c>
      <c r="G34" s="130"/>
      <c r="H34" s="178"/>
      <c r="I34" s="178"/>
      <c r="J34" s="178"/>
      <c r="K34" s="178"/>
      <c r="L34" s="178"/>
    </row>
    <row r="35" spans="1:12" s="124" customFormat="1" ht="30" customHeight="1" x14ac:dyDescent="0.2">
      <c r="A35" s="182" t="s">
        <v>119</v>
      </c>
      <c r="B35" s="183"/>
      <c r="C35" s="183"/>
      <c r="D35" s="184"/>
      <c r="E35" s="129" t="s">
        <v>183</v>
      </c>
      <c r="F35" s="130" t="s">
        <v>159</v>
      </c>
      <c r="G35" s="130"/>
      <c r="H35" s="178" t="s">
        <v>184</v>
      </c>
      <c r="I35" s="178"/>
      <c r="J35" s="178"/>
      <c r="K35" s="178"/>
      <c r="L35" s="178"/>
    </row>
    <row r="36" spans="1:12" s="124" customFormat="1" ht="30" customHeight="1" x14ac:dyDescent="0.2">
      <c r="A36" s="186" t="s">
        <v>167</v>
      </c>
      <c r="B36" s="187"/>
      <c r="C36" s="187"/>
      <c r="D36" s="188"/>
      <c r="E36" s="131" t="s">
        <v>168</v>
      </c>
      <c r="F36" s="130" t="s">
        <v>159</v>
      </c>
      <c r="G36" s="130"/>
      <c r="H36" s="178"/>
      <c r="I36" s="178"/>
      <c r="J36" s="178"/>
      <c r="K36" s="178"/>
      <c r="L36" s="178"/>
    </row>
    <row r="37" spans="1:12" s="124" customFormat="1" x14ac:dyDescent="0.2">
      <c r="A37" s="186" t="s">
        <v>86</v>
      </c>
      <c r="B37" s="187"/>
      <c r="C37" s="187"/>
      <c r="D37" s="188"/>
      <c r="E37" s="131" t="s">
        <v>169</v>
      </c>
      <c r="F37" s="130" t="s">
        <v>159</v>
      </c>
      <c r="G37" s="130"/>
      <c r="H37" s="196"/>
      <c r="I37" s="197"/>
      <c r="J37" s="197"/>
      <c r="K37" s="197"/>
      <c r="L37" s="198"/>
    </row>
    <row r="38" spans="1:12" s="124" customFormat="1" ht="51" customHeight="1" x14ac:dyDescent="0.2">
      <c r="A38" s="186" t="s">
        <v>170</v>
      </c>
      <c r="B38" s="187"/>
      <c r="C38" s="187"/>
      <c r="D38" s="188"/>
      <c r="E38" s="131">
        <v>28</v>
      </c>
      <c r="F38" s="130" t="s">
        <v>159</v>
      </c>
      <c r="G38" s="130"/>
      <c r="H38" s="178"/>
      <c r="I38" s="178"/>
      <c r="J38" s="178"/>
      <c r="K38" s="178"/>
      <c r="L38" s="178"/>
    </row>
    <row r="39" spans="1:12" s="124" customFormat="1" ht="33" customHeight="1" x14ac:dyDescent="0.2">
      <c r="A39" s="186" t="s">
        <v>171</v>
      </c>
      <c r="B39" s="187"/>
      <c r="C39" s="187"/>
      <c r="D39" s="188"/>
      <c r="E39" s="131"/>
      <c r="F39" s="130"/>
      <c r="G39" s="130"/>
      <c r="H39" s="196"/>
      <c r="I39" s="197"/>
      <c r="J39" s="197"/>
      <c r="K39" s="197"/>
      <c r="L39" s="198"/>
    </row>
    <row r="40" spans="1:12" s="124" customFormat="1" ht="29.25" customHeight="1" x14ac:dyDescent="0.2">
      <c r="A40" s="182" t="s">
        <v>68</v>
      </c>
      <c r="B40" s="183"/>
      <c r="C40" s="183"/>
      <c r="D40" s="184"/>
      <c r="E40" s="129">
        <v>19</v>
      </c>
      <c r="F40" s="130" t="s">
        <v>159</v>
      </c>
      <c r="G40" s="130"/>
      <c r="H40" s="178"/>
      <c r="I40" s="178"/>
      <c r="J40" s="178"/>
      <c r="K40" s="178"/>
      <c r="L40" s="178"/>
    </row>
    <row r="41" spans="1:12" s="124" customFormat="1" ht="24" customHeight="1" x14ac:dyDescent="0.2">
      <c r="A41" s="182" t="s">
        <v>172</v>
      </c>
      <c r="B41" s="183"/>
      <c r="C41" s="183"/>
      <c r="D41" s="184"/>
      <c r="E41" s="129">
        <v>29</v>
      </c>
      <c r="F41" s="130" t="s">
        <v>159</v>
      </c>
      <c r="G41" s="130"/>
      <c r="H41" s="178"/>
      <c r="I41" s="178"/>
      <c r="J41" s="178"/>
      <c r="K41" s="178"/>
      <c r="L41" s="178"/>
    </row>
    <row r="42" spans="1:12" s="124" customFormat="1" ht="38.25" customHeight="1" x14ac:dyDescent="0.2">
      <c r="A42" s="182" t="s">
        <v>69</v>
      </c>
      <c r="B42" s="183"/>
      <c r="C42" s="183"/>
      <c r="D42" s="184"/>
      <c r="E42" s="129">
        <v>26</v>
      </c>
      <c r="F42" s="130" t="s">
        <v>159</v>
      </c>
      <c r="G42" s="130"/>
      <c r="H42" s="178"/>
      <c r="I42" s="178"/>
      <c r="J42" s="178"/>
      <c r="K42" s="178"/>
      <c r="L42" s="178"/>
    </row>
    <row r="43" spans="1:12" s="124" customFormat="1" ht="69.75" customHeight="1" x14ac:dyDescent="0.2">
      <c r="A43" s="182" t="s">
        <v>70</v>
      </c>
      <c r="B43" s="183"/>
      <c r="C43" s="183"/>
      <c r="D43" s="184"/>
      <c r="E43" s="129" t="s">
        <v>173</v>
      </c>
      <c r="F43" s="130" t="s">
        <v>159</v>
      </c>
      <c r="G43" s="130"/>
      <c r="H43" s="178"/>
      <c r="I43" s="178"/>
      <c r="J43" s="178"/>
      <c r="K43" s="178"/>
      <c r="L43" s="178"/>
    </row>
    <row r="44" spans="1:12" s="124" customFormat="1" ht="30.75" customHeight="1" x14ac:dyDescent="0.2">
      <c r="A44" s="182" t="s">
        <v>174</v>
      </c>
      <c r="B44" s="183"/>
      <c r="C44" s="183"/>
      <c r="D44" s="184"/>
      <c r="E44" s="129">
        <v>23</v>
      </c>
      <c r="F44" s="130" t="s">
        <v>159</v>
      </c>
      <c r="G44" s="130"/>
      <c r="H44" s="178"/>
      <c r="I44" s="178"/>
      <c r="J44" s="178"/>
      <c r="K44" s="178"/>
      <c r="L44" s="178"/>
    </row>
    <row r="45" spans="1:12" s="124" customFormat="1" ht="39.75" customHeight="1" x14ac:dyDescent="0.2">
      <c r="A45" s="202" t="s">
        <v>175</v>
      </c>
      <c r="B45" s="203"/>
      <c r="C45" s="203"/>
      <c r="D45" s="204"/>
      <c r="E45" s="129">
        <v>20</v>
      </c>
      <c r="F45" s="130" t="s">
        <v>159</v>
      </c>
      <c r="G45" s="130"/>
      <c r="H45" s="196" t="s">
        <v>176</v>
      </c>
      <c r="I45" s="197"/>
      <c r="J45" s="197"/>
      <c r="K45" s="197"/>
      <c r="L45" s="198"/>
    </row>
    <row r="46" spans="1:12" s="124" customFormat="1" ht="38.25" customHeight="1" x14ac:dyDescent="0.2">
      <c r="A46" s="182" t="s">
        <v>88</v>
      </c>
      <c r="B46" s="183"/>
      <c r="C46" s="183"/>
      <c r="D46" s="184"/>
      <c r="E46" s="129" t="s">
        <v>177</v>
      </c>
      <c r="F46" s="130" t="s">
        <v>159</v>
      </c>
      <c r="G46" s="130"/>
      <c r="H46" s="196"/>
      <c r="I46" s="197"/>
      <c r="J46" s="197"/>
      <c r="K46" s="197"/>
      <c r="L46" s="198"/>
    </row>
    <row r="47" spans="1:12" s="124" customFormat="1" ht="40.5" customHeight="1" x14ac:dyDescent="0.2">
      <c r="A47" s="182" t="s">
        <v>178</v>
      </c>
      <c r="B47" s="183"/>
      <c r="C47" s="183"/>
      <c r="D47" s="184"/>
      <c r="E47" s="129"/>
      <c r="F47" s="130"/>
      <c r="G47" s="130"/>
      <c r="H47" s="178" t="s">
        <v>180</v>
      </c>
      <c r="I47" s="178"/>
      <c r="J47" s="178"/>
      <c r="K47" s="178"/>
      <c r="L47" s="178"/>
    </row>
  </sheetData>
  <sheetProtection algorithmName="SHA-512" hashValue="VXAeSSaJ8GBFZmEL9CfooB4Kn2UKcwJhz980KuDcDZRMoQQTf/6KdK/nV3H707XoEXnZ9xFvFX97oNP9/JkDvQ==" saltValue="S/bGapmo3bEJPoZIyc5W8w==" spinCount="100000" sheet="1" objects="1" scenarios="1"/>
  <mergeCells count="55">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 ref="B14:L14"/>
    <mergeCell ref="B15:L15"/>
    <mergeCell ref="B16:L16"/>
    <mergeCell ref="B17:L17"/>
    <mergeCell ref="B18:L18"/>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4:L34"/>
    <mergeCell ref="H35:L35"/>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8"/>
  <sheetViews>
    <sheetView topLeftCell="C164" zoomScale="70" zoomScaleNormal="70" workbookViewId="0">
      <selection activeCell="K177" sqref="K177"/>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05" t="s">
        <v>60</v>
      </c>
      <c r="C2" s="206"/>
      <c r="D2" s="206"/>
      <c r="E2" s="206"/>
      <c r="F2" s="206"/>
      <c r="G2" s="206"/>
      <c r="H2" s="206"/>
      <c r="I2" s="206"/>
      <c r="J2" s="206"/>
      <c r="K2" s="206"/>
      <c r="L2" s="206"/>
      <c r="M2" s="206"/>
      <c r="N2" s="206"/>
      <c r="O2" s="206"/>
      <c r="P2" s="206"/>
    </row>
    <row r="4" spans="2:16" ht="26.25" x14ac:dyDescent="0.25">
      <c r="B4" s="205" t="s">
        <v>45</v>
      </c>
      <c r="C4" s="206"/>
      <c r="D4" s="206"/>
      <c r="E4" s="206"/>
      <c r="F4" s="206"/>
      <c r="G4" s="206"/>
      <c r="H4" s="206"/>
      <c r="I4" s="206"/>
      <c r="J4" s="206"/>
      <c r="K4" s="206"/>
      <c r="L4" s="206"/>
      <c r="M4" s="206"/>
      <c r="N4" s="206"/>
      <c r="O4" s="206"/>
      <c r="P4" s="206"/>
    </row>
    <row r="5" spans="2:16" ht="15.75" thickBot="1" x14ac:dyDescent="0.3"/>
    <row r="6" spans="2:16" ht="21.75" thickBot="1" x14ac:dyDescent="0.3">
      <c r="B6" s="3" t="s">
        <v>4</v>
      </c>
      <c r="C6" s="217" t="s">
        <v>185</v>
      </c>
      <c r="D6" s="217"/>
      <c r="E6" s="217"/>
      <c r="F6" s="217"/>
      <c r="G6" s="217"/>
      <c r="H6" s="217"/>
      <c r="I6" s="217"/>
      <c r="J6" s="217"/>
      <c r="K6" s="217"/>
      <c r="L6" s="217"/>
      <c r="M6" s="217"/>
      <c r="N6" s="218"/>
    </row>
    <row r="7" spans="2:16" ht="16.5" thickBot="1" x14ac:dyDescent="0.3">
      <c r="B7" s="4" t="s">
        <v>5</v>
      </c>
      <c r="C7" s="217"/>
      <c r="D7" s="217"/>
      <c r="E7" s="217"/>
      <c r="F7" s="217"/>
      <c r="G7" s="217"/>
      <c r="H7" s="217"/>
      <c r="I7" s="217"/>
      <c r="J7" s="217"/>
      <c r="K7" s="217"/>
      <c r="L7" s="217"/>
      <c r="M7" s="217"/>
      <c r="N7" s="218"/>
    </row>
    <row r="8" spans="2:16" ht="16.5" thickBot="1" x14ac:dyDescent="0.3">
      <c r="B8" s="4" t="s">
        <v>6</v>
      </c>
      <c r="C8" s="217"/>
      <c r="D8" s="217"/>
      <c r="E8" s="217"/>
      <c r="F8" s="217"/>
      <c r="G8" s="217"/>
      <c r="H8" s="217"/>
      <c r="I8" s="217"/>
      <c r="J8" s="217"/>
      <c r="K8" s="217"/>
      <c r="L8" s="217"/>
      <c r="M8" s="217"/>
      <c r="N8" s="218"/>
    </row>
    <row r="9" spans="2:16" ht="16.5" thickBot="1" x14ac:dyDescent="0.3">
      <c r="B9" s="4" t="s">
        <v>7</v>
      </c>
      <c r="C9" s="217"/>
      <c r="D9" s="217"/>
      <c r="E9" s="217"/>
      <c r="F9" s="217"/>
      <c r="G9" s="217"/>
      <c r="H9" s="217"/>
      <c r="I9" s="217"/>
      <c r="J9" s="217"/>
      <c r="K9" s="217"/>
      <c r="L9" s="217"/>
      <c r="M9" s="217"/>
      <c r="N9" s="218"/>
    </row>
    <row r="10" spans="2:16" ht="16.5" thickBot="1" x14ac:dyDescent="0.3">
      <c r="B10" s="4" t="s">
        <v>8</v>
      </c>
      <c r="C10" s="219">
        <v>6</v>
      </c>
      <c r="D10" s="219"/>
      <c r="E10" s="220"/>
      <c r="F10" s="20"/>
      <c r="G10" s="20"/>
      <c r="H10" s="20"/>
      <c r="I10" s="20"/>
      <c r="J10" s="20"/>
      <c r="K10" s="20"/>
      <c r="L10" s="20"/>
      <c r="M10" s="20"/>
      <c r="N10" s="21"/>
    </row>
    <row r="11" spans="2:16" ht="16.5" thickBot="1" x14ac:dyDescent="0.3">
      <c r="B11" s="6" t="s">
        <v>9</v>
      </c>
      <c r="C11" s="7">
        <v>41972</v>
      </c>
      <c r="D11" s="8"/>
      <c r="E11" s="8"/>
      <c r="F11" s="8"/>
      <c r="G11" s="8"/>
      <c r="H11" s="8"/>
      <c r="I11" s="8"/>
      <c r="J11" s="8"/>
      <c r="K11" s="8"/>
      <c r="L11" s="8"/>
      <c r="M11" s="8"/>
      <c r="N11" s="9"/>
    </row>
    <row r="12" spans="2:16" ht="15.75" x14ac:dyDescent="0.25">
      <c r="B12" s="5"/>
      <c r="C12" s="10"/>
      <c r="D12" s="11"/>
      <c r="E12" s="11"/>
      <c r="F12" s="11"/>
      <c r="G12" s="11"/>
      <c r="H12" s="11"/>
      <c r="I12" s="71"/>
      <c r="J12" s="71"/>
      <c r="K12" s="71"/>
      <c r="L12" s="71"/>
      <c r="M12" s="71"/>
      <c r="N12" s="11"/>
    </row>
    <row r="13" spans="2:16" x14ac:dyDescent="0.25">
      <c r="I13" s="71"/>
      <c r="J13" s="71"/>
      <c r="K13" s="71"/>
      <c r="L13" s="71"/>
      <c r="M13" s="71"/>
      <c r="N13" s="72"/>
    </row>
    <row r="14" spans="2:16" ht="45.75" customHeight="1" x14ac:dyDescent="0.25">
      <c r="B14" s="223" t="s">
        <v>89</v>
      </c>
      <c r="C14" s="223"/>
      <c r="D14" s="140" t="s">
        <v>12</v>
      </c>
      <c r="E14" s="140" t="s">
        <v>13</v>
      </c>
      <c r="F14" s="140" t="s">
        <v>29</v>
      </c>
      <c r="G14" s="57"/>
      <c r="I14" s="22"/>
      <c r="J14" s="22"/>
      <c r="K14" s="22"/>
      <c r="L14" s="22"/>
      <c r="M14" s="22"/>
      <c r="N14" s="72"/>
    </row>
    <row r="15" spans="2:16" x14ac:dyDescent="0.25">
      <c r="B15" s="223"/>
      <c r="C15" s="223"/>
      <c r="D15" s="140">
        <v>6</v>
      </c>
      <c r="E15" s="39">
        <v>5690565725</v>
      </c>
      <c r="F15" s="143">
        <v>2725</v>
      </c>
      <c r="G15" s="58"/>
      <c r="I15" s="23"/>
      <c r="J15" s="23"/>
      <c r="K15" s="23"/>
      <c r="L15" s="23"/>
      <c r="M15" s="23"/>
      <c r="N15" s="72"/>
    </row>
    <row r="16" spans="2:16" x14ac:dyDescent="0.25">
      <c r="B16" s="223"/>
      <c r="C16" s="223"/>
      <c r="D16" s="140"/>
      <c r="E16" s="39"/>
      <c r="F16" s="39"/>
      <c r="G16" s="58"/>
      <c r="I16" s="23"/>
      <c r="J16" s="23"/>
      <c r="K16" s="23"/>
      <c r="L16" s="23"/>
      <c r="M16" s="23"/>
      <c r="N16" s="72"/>
    </row>
    <row r="17" spans="1:14" x14ac:dyDescent="0.25">
      <c r="B17" s="223"/>
      <c r="C17" s="223"/>
      <c r="D17" s="140"/>
      <c r="E17" s="39"/>
      <c r="F17" s="39"/>
      <c r="G17" s="58"/>
      <c r="I17" s="23"/>
      <c r="J17" s="23"/>
      <c r="K17" s="23"/>
      <c r="L17" s="23"/>
      <c r="M17" s="23"/>
      <c r="N17" s="72"/>
    </row>
    <row r="18" spans="1:14" x14ac:dyDescent="0.25">
      <c r="B18" s="223"/>
      <c r="C18" s="223"/>
      <c r="D18" s="140"/>
      <c r="E18" s="144"/>
      <c r="F18" s="39"/>
      <c r="G18" s="58"/>
      <c r="H18" s="13"/>
      <c r="I18" s="23"/>
      <c r="J18" s="23"/>
      <c r="K18" s="23"/>
      <c r="L18" s="23"/>
      <c r="M18" s="23"/>
      <c r="N18" s="12"/>
    </row>
    <row r="19" spans="1:14" x14ac:dyDescent="0.25">
      <c r="B19" s="223"/>
      <c r="C19" s="223"/>
      <c r="D19" s="140"/>
      <c r="E19" s="144"/>
      <c r="F19" s="39"/>
      <c r="G19" s="58"/>
      <c r="H19" s="13"/>
      <c r="I19" s="25"/>
      <c r="J19" s="25"/>
      <c r="K19" s="25"/>
      <c r="L19" s="25"/>
      <c r="M19" s="25"/>
      <c r="N19" s="12"/>
    </row>
    <row r="20" spans="1:14" x14ac:dyDescent="0.25">
      <c r="B20" s="223"/>
      <c r="C20" s="223"/>
      <c r="D20" s="140"/>
      <c r="E20" s="144"/>
      <c r="F20" s="39"/>
      <c r="G20" s="58"/>
      <c r="H20" s="13"/>
      <c r="I20" s="71"/>
      <c r="J20" s="71"/>
      <c r="K20" s="71"/>
      <c r="L20" s="71"/>
      <c r="M20" s="71"/>
      <c r="N20" s="12"/>
    </row>
    <row r="21" spans="1:14" x14ac:dyDescent="0.25">
      <c r="B21" s="223"/>
      <c r="C21" s="223"/>
      <c r="D21" s="140"/>
      <c r="E21" s="144"/>
      <c r="F21" s="39"/>
      <c r="G21" s="58"/>
      <c r="H21" s="13"/>
      <c r="I21" s="71"/>
      <c r="J21" s="71"/>
      <c r="K21" s="71"/>
      <c r="L21" s="71"/>
      <c r="M21" s="71"/>
      <c r="N21" s="12"/>
    </row>
    <row r="22" spans="1:14" ht="15.75" thickBot="1" x14ac:dyDescent="0.3">
      <c r="B22" s="215" t="s">
        <v>14</v>
      </c>
      <c r="C22" s="216"/>
      <c r="D22" s="140"/>
      <c r="E22" s="39">
        <f>SUM(E15:E21)</f>
        <v>5690565725</v>
      </c>
      <c r="F22" s="143">
        <f>SUM(F15:F21)</f>
        <v>2725</v>
      </c>
      <c r="G22" s="58"/>
      <c r="H22" s="13"/>
      <c r="I22" s="71"/>
      <c r="J22" s="71"/>
      <c r="K22" s="71"/>
      <c r="L22" s="71"/>
      <c r="M22" s="71"/>
      <c r="N22" s="12"/>
    </row>
    <row r="23" spans="1:14" ht="45.75" thickBot="1" x14ac:dyDescent="0.3">
      <c r="A23" s="27"/>
      <c r="B23" s="33" t="s">
        <v>15</v>
      </c>
      <c r="C23" s="33" t="s">
        <v>90</v>
      </c>
      <c r="E23" s="22"/>
      <c r="F23" s="22"/>
      <c r="G23" s="22"/>
      <c r="H23" s="22"/>
      <c r="I23" s="2"/>
      <c r="J23" s="2"/>
      <c r="K23" s="2"/>
      <c r="L23" s="2"/>
      <c r="M23" s="2"/>
    </row>
    <row r="24" spans="1:14" ht="15.75" thickBot="1" x14ac:dyDescent="0.3">
      <c r="A24" s="28">
        <v>1</v>
      </c>
      <c r="C24" s="30">
        <f>+F22*0.8</f>
        <v>2180</v>
      </c>
      <c r="D24" s="26"/>
      <c r="E24" s="29">
        <f>E22</f>
        <v>5690565725</v>
      </c>
      <c r="F24" s="24"/>
      <c r="G24" s="24"/>
      <c r="H24" s="24"/>
      <c r="I24" s="14"/>
      <c r="J24" s="14"/>
      <c r="K24" s="14"/>
      <c r="L24" s="14"/>
      <c r="M24" s="14"/>
    </row>
    <row r="25" spans="1:14" x14ac:dyDescent="0.25">
      <c r="A25" s="63"/>
      <c r="C25" s="64"/>
      <c r="D25" s="23"/>
      <c r="E25" s="65"/>
      <c r="F25" s="24"/>
      <c r="G25" s="24"/>
      <c r="H25" s="24"/>
      <c r="I25" s="14"/>
      <c r="J25" s="14"/>
      <c r="K25" s="14"/>
      <c r="L25" s="14"/>
      <c r="M25" s="14"/>
    </row>
    <row r="26" spans="1:14" x14ac:dyDescent="0.25">
      <c r="A26" s="63"/>
      <c r="C26" s="64"/>
      <c r="D26" s="23"/>
      <c r="E26" s="65"/>
      <c r="F26" s="24"/>
      <c r="G26" s="24"/>
      <c r="H26" s="24"/>
      <c r="I26" s="14"/>
      <c r="J26" s="14"/>
      <c r="K26" s="14"/>
      <c r="L26" s="14"/>
      <c r="M26" s="14"/>
    </row>
    <row r="27" spans="1:14" x14ac:dyDescent="0.25">
      <c r="A27" s="63"/>
      <c r="B27" s="86" t="s">
        <v>120</v>
      </c>
      <c r="C27" s="68"/>
      <c r="D27" s="68"/>
      <c r="E27" s="68"/>
      <c r="F27" s="68"/>
      <c r="G27" s="68"/>
      <c r="H27" s="68"/>
      <c r="I27" s="71"/>
      <c r="J27" s="71"/>
      <c r="K27" s="71"/>
      <c r="L27" s="71"/>
      <c r="M27" s="71"/>
      <c r="N27" s="72"/>
    </row>
    <row r="28" spans="1:14" x14ac:dyDescent="0.25">
      <c r="A28" s="63"/>
      <c r="B28" s="68"/>
      <c r="C28" s="68"/>
      <c r="D28" s="68"/>
      <c r="E28" s="68"/>
      <c r="F28" s="68"/>
      <c r="G28" s="68"/>
      <c r="H28" s="68"/>
      <c r="I28" s="71"/>
      <c r="J28" s="71"/>
      <c r="K28" s="71"/>
      <c r="L28" s="71"/>
      <c r="M28" s="71"/>
      <c r="N28" s="72"/>
    </row>
    <row r="29" spans="1:14" x14ac:dyDescent="0.25">
      <c r="A29" s="63"/>
      <c r="B29" s="88" t="s">
        <v>33</v>
      </c>
      <c r="C29" s="88" t="s">
        <v>121</v>
      </c>
      <c r="D29" s="88" t="s">
        <v>122</v>
      </c>
      <c r="E29" s="68"/>
      <c r="F29" s="68"/>
      <c r="G29" s="68"/>
      <c r="H29" s="68"/>
      <c r="I29" s="71"/>
      <c r="J29" s="71"/>
      <c r="K29" s="71"/>
      <c r="L29" s="71"/>
      <c r="M29" s="71"/>
      <c r="N29" s="72"/>
    </row>
    <row r="30" spans="1:14" x14ac:dyDescent="0.25">
      <c r="A30" s="63"/>
      <c r="B30" s="85" t="s">
        <v>123</v>
      </c>
      <c r="C30" s="137" t="s">
        <v>159</v>
      </c>
      <c r="D30" s="85"/>
      <c r="E30" s="68"/>
      <c r="F30" s="68"/>
      <c r="G30" s="68"/>
      <c r="H30" s="68"/>
      <c r="I30" s="71"/>
      <c r="J30" s="71"/>
      <c r="K30" s="71"/>
      <c r="L30" s="71"/>
      <c r="M30" s="71"/>
      <c r="N30" s="72"/>
    </row>
    <row r="31" spans="1:14" x14ac:dyDescent="0.25">
      <c r="A31" s="63"/>
      <c r="B31" s="85" t="s">
        <v>124</v>
      </c>
      <c r="C31" s="137" t="s">
        <v>159</v>
      </c>
      <c r="D31" s="85"/>
      <c r="E31" s="68"/>
      <c r="F31" s="68"/>
      <c r="G31" s="68"/>
      <c r="H31" s="68"/>
      <c r="I31" s="71"/>
      <c r="J31" s="71"/>
      <c r="K31" s="71"/>
      <c r="L31" s="71"/>
      <c r="M31" s="71"/>
      <c r="N31" s="72"/>
    </row>
    <row r="32" spans="1:14" x14ac:dyDescent="0.25">
      <c r="A32" s="63"/>
      <c r="B32" s="85" t="s">
        <v>125</v>
      </c>
      <c r="C32" s="137" t="s">
        <v>159</v>
      </c>
      <c r="D32" s="85"/>
      <c r="E32" s="68"/>
      <c r="F32" s="68"/>
      <c r="G32" s="68"/>
      <c r="H32" s="68"/>
      <c r="I32" s="71"/>
      <c r="J32" s="71"/>
      <c r="K32" s="71"/>
      <c r="L32" s="71"/>
      <c r="M32" s="71"/>
      <c r="N32" s="72"/>
    </row>
    <row r="33" spans="1:17" x14ac:dyDescent="0.25">
      <c r="A33" s="63"/>
      <c r="B33" s="85" t="s">
        <v>126</v>
      </c>
      <c r="C33" s="137" t="s">
        <v>159</v>
      </c>
      <c r="D33" s="137"/>
      <c r="E33" s="68"/>
      <c r="F33" s="68"/>
      <c r="G33" s="68"/>
      <c r="H33" s="68"/>
      <c r="I33" s="71"/>
      <c r="J33" s="71"/>
      <c r="K33" s="71"/>
      <c r="L33" s="71"/>
      <c r="M33" s="71"/>
      <c r="N33" s="72"/>
    </row>
    <row r="34" spans="1:17" x14ac:dyDescent="0.25">
      <c r="A34" s="63"/>
      <c r="B34" s="68"/>
      <c r="C34" s="68"/>
      <c r="D34" s="68"/>
      <c r="E34" s="68"/>
      <c r="F34" s="68"/>
      <c r="G34" s="68"/>
      <c r="H34" s="68"/>
      <c r="I34" s="71"/>
      <c r="J34" s="71"/>
      <c r="K34" s="71"/>
      <c r="L34" s="71"/>
      <c r="M34" s="71"/>
      <c r="N34" s="72"/>
    </row>
    <row r="35" spans="1:17" x14ac:dyDescent="0.25">
      <c r="A35" s="63"/>
      <c r="B35" s="68"/>
      <c r="C35" s="68"/>
      <c r="D35" s="68"/>
      <c r="E35" s="68"/>
      <c r="F35" s="68"/>
      <c r="G35" s="68"/>
      <c r="H35" s="68"/>
      <c r="I35" s="71"/>
      <c r="J35" s="71"/>
      <c r="K35" s="71"/>
      <c r="L35" s="71"/>
      <c r="M35" s="71"/>
      <c r="N35" s="72"/>
    </row>
    <row r="36" spans="1:17" x14ac:dyDescent="0.25">
      <c r="A36" s="63"/>
      <c r="B36" s="86" t="s">
        <v>127</v>
      </c>
      <c r="C36" s="68"/>
      <c r="D36" s="68"/>
      <c r="E36" s="68"/>
      <c r="F36" s="68"/>
      <c r="G36" s="68"/>
      <c r="H36" s="68"/>
      <c r="I36" s="71"/>
      <c r="J36" s="71"/>
      <c r="K36" s="71"/>
      <c r="L36" s="71"/>
      <c r="M36" s="71"/>
      <c r="N36" s="72"/>
    </row>
    <row r="37" spans="1:17" x14ac:dyDescent="0.25">
      <c r="A37" s="63"/>
      <c r="B37" s="68"/>
      <c r="C37" s="68"/>
      <c r="D37" s="68"/>
      <c r="E37" s="68"/>
      <c r="F37" s="68"/>
      <c r="G37" s="68"/>
      <c r="H37" s="68"/>
      <c r="I37" s="71"/>
      <c r="J37" s="71"/>
      <c r="K37" s="71"/>
      <c r="L37" s="71"/>
      <c r="M37" s="71"/>
      <c r="N37" s="72"/>
    </row>
    <row r="38" spans="1:17" x14ac:dyDescent="0.25">
      <c r="A38" s="63"/>
      <c r="B38" s="68"/>
      <c r="C38" s="68"/>
      <c r="D38" s="68"/>
      <c r="E38" s="68"/>
      <c r="F38" s="68"/>
      <c r="G38" s="68"/>
      <c r="H38" s="68"/>
      <c r="I38" s="71"/>
      <c r="J38" s="71"/>
      <c r="K38" s="71"/>
      <c r="L38" s="71"/>
      <c r="M38" s="71"/>
      <c r="N38" s="72"/>
    </row>
    <row r="39" spans="1:17" x14ac:dyDescent="0.25">
      <c r="A39" s="63"/>
      <c r="B39" s="88" t="s">
        <v>33</v>
      </c>
      <c r="C39" s="88" t="s">
        <v>55</v>
      </c>
      <c r="D39" s="87" t="s">
        <v>48</v>
      </c>
      <c r="E39" s="87" t="s">
        <v>16</v>
      </c>
      <c r="F39" s="68"/>
      <c r="G39" s="68"/>
      <c r="H39" s="68"/>
      <c r="I39" s="71"/>
      <c r="J39" s="71"/>
      <c r="K39" s="71"/>
      <c r="L39" s="71"/>
      <c r="M39" s="71"/>
      <c r="N39" s="72"/>
    </row>
    <row r="40" spans="1:17" ht="28.5" x14ac:dyDescent="0.25">
      <c r="A40" s="63"/>
      <c r="B40" s="69" t="s">
        <v>128</v>
      </c>
      <c r="C40" s="70">
        <v>40</v>
      </c>
      <c r="D40" s="137">
        <f>+D217</f>
        <v>40</v>
      </c>
      <c r="E40" s="207">
        <f>+D40+D41</f>
        <v>50</v>
      </c>
      <c r="F40" s="68"/>
      <c r="G40" s="68"/>
      <c r="H40" s="68"/>
      <c r="I40" s="71"/>
      <c r="J40" s="71"/>
      <c r="K40" s="71"/>
      <c r="L40" s="71"/>
      <c r="M40" s="71"/>
      <c r="N40" s="72"/>
    </row>
    <row r="41" spans="1:17" ht="42.75" x14ac:dyDescent="0.25">
      <c r="A41" s="63"/>
      <c r="B41" s="69" t="s">
        <v>129</v>
      </c>
      <c r="C41" s="70">
        <v>60</v>
      </c>
      <c r="D41" s="137">
        <f>+D218</f>
        <v>10</v>
      </c>
      <c r="E41" s="208"/>
      <c r="F41" s="68"/>
      <c r="G41" s="68"/>
      <c r="H41" s="68"/>
      <c r="I41" s="71"/>
      <c r="J41" s="71"/>
      <c r="K41" s="71"/>
      <c r="L41" s="71"/>
      <c r="M41" s="71"/>
      <c r="N41" s="72"/>
    </row>
    <row r="42" spans="1:17" x14ac:dyDescent="0.25">
      <c r="A42" s="63"/>
      <c r="C42" s="64"/>
      <c r="D42" s="23"/>
      <c r="E42" s="65"/>
      <c r="F42" s="24"/>
      <c r="G42" s="24"/>
      <c r="H42" s="24"/>
      <c r="I42" s="14"/>
      <c r="J42" s="14"/>
      <c r="K42" s="14"/>
      <c r="L42" s="14"/>
      <c r="M42" s="14"/>
    </row>
    <row r="43" spans="1:17" x14ac:dyDescent="0.25">
      <c r="A43" s="63"/>
      <c r="C43" s="64"/>
      <c r="D43" s="23"/>
      <c r="E43" s="65"/>
      <c r="F43" s="24"/>
      <c r="G43" s="24"/>
      <c r="H43" s="24"/>
      <c r="I43" s="14"/>
      <c r="J43" s="14"/>
      <c r="K43" s="14"/>
      <c r="L43" s="14"/>
      <c r="M43" s="14"/>
    </row>
    <row r="44" spans="1:17" x14ac:dyDescent="0.25">
      <c r="A44" s="63"/>
      <c r="C44" s="64"/>
      <c r="D44" s="23"/>
      <c r="E44" s="65"/>
      <c r="F44" s="24"/>
      <c r="G44" s="24"/>
      <c r="H44" s="24"/>
      <c r="I44" s="14"/>
      <c r="J44" s="14"/>
      <c r="K44" s="14"/>
      <c r="L44" s="14"/>
      <c r="M44" s="14"/>
    </row>
    <row r="45" spans="1:17" ht="15.75" thickBot="1" x14ac:dyDescent="0.3">
      <c r="M45" s="225" t="s">
        <v>35</v>
      </c>
      <c r="N45" s="225"/>
    </row>
    <row r="46" spans="1:17" x14ac:dyDescent="0.25">
      <c r="B46" s="86" t="s">
        <v>30</v>
      </c>
      <c r="M46" s="40"/>
      <c r="N46" s="40"/>
    </row>
    <row r="47" spans="1:17" ht="15.75" thickBot="1" x14ac:dyDescent="0.3">
      <c r="M47" s="40"/>
      <c r="N47" s="40"/>
    </row>
    <row r="48" spans="1:17" s="71" customFormat="1" ht="109.5" customHeight="1" x14ac:dyDescent="0.25">
      <c r="B48" s="82" t="s">
        <v>130</v>
      </c>
      <c r="C48" s="82" t="s">
        <v>131</v>
      </c>
      <c r="D48" s="82" t="s">
        <v>132</v>
      </c>
      <c r="E48" s="82" t="s">
        <v>42</v>
      </c>
      <c r="F48" s="82" t="s">
        <v>189</v>
      </c>
      <c r="G48" s="82" t="s">
        <v>91</v>
      </c>
      <c r="H48" s="82" t="s">
        <v>17</v>
      </c>
      <c r="I48" s="82" t="s">
        <v>10</v>
      </c>
      <c r="J48" s="82" t="s">
        <v>31</v>
      </c>
      <c r="K48" s="82" t="s">
        <v>58</v>
      </c>
      <c r="L48" s="82" t="s">
        <v>20</v>
      </c>
      <c r="M48" s="67" t="s">
        <v>26</v>
      </c>
      <c r="N48" s="82" t="s">
        <v>133</v>
      </c>
      <c r="O48" s="82" t="s">
        <v>36</v>
      </c>
      <c r="P48" s="83" t="s">
        <v>11</v>
      </c>
      <c r="Q48" s="83" t="s">
        <v>19</v>
      </c>
    </row>
    <row r="49" spans="1:26" s="77" customFormat="1" ht="57.75" customHeight="1" x14ac:dyDescent="0.2">
      <c r="A49" s="31">
        <v>1</v>
      </c>
      <c r="B49" s="145" t="s">
        <v>185</v>
      </c>
      <c r="C49" s="145" t="s">
        <v>185</v>
      </c>
      <c r="D49" s="79" t="s">
        <v>190</v>
      </c>
      <c r="E49" s="73" t="s">
        <v>191</v>
      </c>
      <c r="F49" s="74" t="s">
        <v>121</v>
      </c>
      <c r="G49" s="115"/>
      <c r="H49" s="75">
        <v>41254</v>
      </c>
      <c r="I49" s="75">
        <v>41912</v>
      </c>
      <c r="J49" s="75" t="s">
        <v>122</v>
      </c>
      <c r="K49" s="146">
        <v>21.66</v>
      </c>
      <c r="L49" s="147">
        <v>0</v>
      </c>
      <c r="M49" s="148">
        <v>2725</v>
      </c>
      <c r="N49" s="149"/>
      <c r="O49" s="15">
        <v>9612366246</v>
      </c>
      <c r="P49" s="15">
        <v>2491</v>
      </c>
      <c r="Q49" s="116"/>
      <c r="R49" s="76"/>
      <c r="S49" s="76"/>
      <c r="T49" s="76"/>
      <c r="U49" s="76"/>
      <c r="V49" s="76"/>
      <c r="W49" s="76"/>
      <c r="X49" s="76"/>
      <c r="Y49" s="76"/>
      <c r="Z49" s="76"/>
    </row>
    <row r="50" spans="1:26" s="77" customFormat="1" ht="85.5" x14ac:dyDescent="0.2">
      <c r="A50" s="31">
        <f>+A49+1</f>
        <v>2</v>
      </c>
      <c r="B50" s="145" t="s">
        <v>185</v>
      </c>
      <c r="C50" s="145" t="s">
        <v>185</v>
      </c>
      <c r="D50" s="79" t="s">
        <v>190</v>
      </c>
      <c r="E50" s="73" t="s">
        <v>192</v>
      </c>
      <c r="F50" s="74" t="s">
        <v>121</v>
      </c>
      <c r="G50" s="74"/>
      <c r="H50" s="75">
        <v>40197</v>
      </c>
      <c r="I50" s="75">
        <v>40543</v>
      </c>
      <c r="J50" s="75" t="s">
        <v>122</v>
      </c>
      <c r="K50" s="146">
        <v>11.43</v>
      </c>
      <c r="L50" s="146">
        <v>0</v>
      </c>
      <c r="M50" s="148">
        <v>6949</v>
      </c>
      <c r="N50" s="66"/>
      <c r="O50" s="15">
        <v>4512267151</v>
      </c>
      <c r="P50" s="15">
        <v>2499</v>
      </c>
      <c r="Q50" s="116"/>
      <c r="R50" s="76"/>
      <c r="S50" s="76"/>
      <c r="T50" s="76"/>
      <c r="U50" s="76"/>
      <c r="V50" s="76"/>
      <c r="W50" s="76"/>
      <c r="X50" s="76"/>
      <c r="Y50" s="76"/>
      <c r="Z50" s="76"/>
    </row>
    <row r="51" spans="1:26" s="77" customFormat="1" x14ac:dyDescent="0.25">
      <c r="A51" s="31">
        <f t="shared" ref="A51:A56" si="0">+A50+1</f>
        <v>3</v>
      </c>
      <c r="B51" s="78"/>
      <c r="C51" s="79"/>
      <c r="D51" s="78"/>
      <c r="E51" s="73"/>
      <c r="F51" s="74"/>
      <c r="G51" s="74"/>
      <c r="H51" s="74"/>
      <c r="I51" s="75"/>
      <c r="J51" s="75"/>
      <c r="K51" s="148"/>
      <c r="L51" s="148"/>
      <c r="M51" s="148"/>
      <c r="N51" s="66"/>
      <c r="O51" s="15"/>
      <c r="P51" s="15"/>
      <c r="Q51" s="116"/>
      <c r="R51" s="76"/>
      <c r="S51" s="76"/>
      <c r="T51" s="76"/>
      <c r="U51" s="76"/>
      <c r="V51" s="76"/>
      <c r="W51" s="76"/>
      <c r="X51" s="76"/>
      <c r="Y51" s="76"/>
      <c r="Z51" s="76"/>
    </row>
    <row r="52" spans="1:26" s="77" customFormat="1" x14ac:dyDescent="0.25">
      <c r="A52" s="31">
        <f t="shared" si="0"/>
        <v>4</v>
      </c>
      <c r="B52" s="78"/>
      <c r="C52" s="79"/>
      <c r="D52" s="78"/>
      <c r="E52" s="73"/>
      <c r="F52" s="74"/>
      <c r="G52" s="74"/>
      <c r="H52" s="74"/>
      <c r="I52" s="75"/>
      <c r="J52" s="75"/>
      <c r="K52" s="148"/>
      <c r="L52" s="148"/>
      <c r="M52" s="148"/>
      <c r="N52" s="66"/>
      <c r="O52" s="15"/>
      <c r="P52" s="15"/>
      <c r="Q52" s="116"/>
      <c r="R52" s="76"/>
      <c r="S52" s="76"/>
      <c r="T52" s="76"/>
      <c r="U52" s="76"/>
      <c r="V52" s="76"/>
      <c r="W52" s="76"/>
      <c r="X52" s="76"/>
      <c r="Y52" s="76"/>
      <c r="Z52" s="76"/>
    </row>
    <row r="53" spans="1:26" s="77" customFormat="1" x14ac:dyDescent="0.25">
      <c r="A53" s="31">
        <f t="shared" si="0"/>
        <v>5</v>
      </c>
      <c r="B53" s="78"/>
      <c r="C53" s="79"/>
      <c r="D53" s="78"/>
      <c r="E53" s="73"/>
      <c r="F53" s="74"/>
      <c r="G53" s="74"/>
      <c r="H53" s="74"/>
      <c r="I53" s="75"/>
      <c r="J53" s="75"/>
      <c r="K53" s="148"/>
      <c r="L53" s="148"/>
      <c r="M53" s="148"/>
      <c r="N53" s="66"/>
      <c r="O53" s="15"/>
      <c r="P53" s="15"/>
      <c r="Q53" s="116"/>
      <c r="R53" s="76"/>
      <c r="S53" s="76"/>
      <c r="T53" s="76"/>
      <c r="U53" s="76"/>
      <c r="V53" s="76"/>
      <c r="W53" s="76"/>
      <c r="X53" s="76"/>
      <c r="Y53" s="76"/>
      <c r="Z53" s="76"/>
    </row>
    <row r="54" spans="1:26" s="77" customFormat="1" x14ac:dyDescent="0.25">
      <c r="A54" s="31">
        <f t="shared" si="0"/>
        <v>6</v>
      </c>
      <c r="B54" s="78"/>
      <c r="C54" s="79"/>
      <c r="D54" s="78"/>
      <c r="E54" s="73"/>
      <c r="F54" s="74"/>
      <c r="G54" s="74"/>
      <c r="H54" s="74"/>
      <c r="I54" s="75"/>
      <c r="J54" s="75"/>
      <c r="K54" s="148"/>
      <c r="L54" s="148"/>
      <c r="M54" s="148"/>
      <c r="N54" s="66"/>
      <c r="O54" s="15"/>
      <c r="P54" s="15"/>
      <c r="Q54" s="116"/>
      <c r="R54" s="76"/>
      <c r="S54" s="76"/>
      <c r="T54" s="76"/>
      <c r="U54" s="76"/>
      <c r="V54" s="76"/>
      <c r="W54" s="76"/>
      <c r="X54" s="76"/>
      <c r="Y54" s="76"/>
      <c r="Z54" s="76"/>
    </row>
    <row r="55" spans="1:26" s="77" customFormat="1" x14ac:dyDescent="0.25">
      <c r="A55" s="31">
        <f t="shared" si="0"/>
        <v>7</v>
      </c>
      <c r="B55" s="78"/>
      <c r="C55" s="79"/>
      <c r="D55" s="78"/>
      <c r="E55" s="73"/>
      <c r="F55" s="74"/>
      <c r="G55" s="74"/>
      <c r="H55" s="74"/>
      <c r="I55" s="75"/>
      <c r="J55" s="75"/>
      <c r="K55" s="148"/>
      <c r="L55" s="148"/>
      <c r="M55" s="148"/>
      <c r="N55" s="66"/>
      <c r="O55" s="15"/>
      <c r="P55" s="15"/>
      <c r="Q55" s="116"/>
      <c r="R55" s="76"/>
      <c r="S55" s="76"/>
      <c r="T55" s="76"/>
      <c r="U55" s="76"/>
      <c r="V55" s="76"/>
      <c r="W55" s="76"/>
      <c r="X55" s="76"/>
      <c r="Y55" s="76"/>
      <c r="Z55" s="76"/>
    </row>
    <row r="56" spans="1:26" s="77" customFormat="1" x14ac:dyDescent="0.25">
      <c r="A56" s="31">
        <f t="shared" si="0"/>
        <v>8</v>
      </c>
      <c r="B56" s="78"/>
      <c r="C56" s="79"/>
      <c r="D56" s="78"/>
      <c r="E56" s="73"/>
      <c r="F56" s="74"/>
      <c r="G56" s="74"/>
      <c r="H56" s="74"/>
      <c r="I56" s="75"/>
      <c r="J56" s="75"/>
      <c r="K56" s="148"/>
      <c r="L56" s="148"/>
      <c r="M56" s="148"/>
      <c r="N56" s="66"/>
      <c r="O56" s="15"/>
      <c r="P56" s="15"/>
      <c r="Q56" s="116"/>
      <c r="R56" s="76"/>
      <c r="S56" s="76"/>
      <c r="T56" s="76"/>
      <c r="U56" s="76"/>
      <c r="V56" s="76"/>
      <c r="W56" s="76"/>
      <c r="X56" s="76"/>
      <c r="Y56" s="76"/>
      <c r="Z56" s="76"/>
    </row>
    <row r="57" spans="1:26" s="77" customFormat="1" x14ac:dyDescent="0.25">
      <c r="A57" s="31"/>
      <c r="B57" s="32" t="s">
        <v>16</v>
      </c>
      <c r="C57" s="79"/>
      <c r="D57" s="78"/>
      <c r="E57" s="73"/>
      <c r="F57" s="74"/>
      <c r="G57" s="74"/>
      <c r="H57" s="74"/>
      <c r="I57" s="75"/>
      <c r="J57" s="75"/>
      <c r="K57" s="80">
        <f t="shared" ref="K57" si="1">SUM(K49:K56)</f>
        <v>33.090000000000003</v>
      </c>
      <c r="L57" s="80">
        <f t="shared" ref="L57:N57" si="2">SUM(L49:L56)</f>
        <v>0</v>
      </c>
      <c r="M57" s="114">
        <f t="shared" si="2"/>
        <v>9674</v>
      </c>
      <c r="N57" s="80">
        <f t="shared" si="2"/>
        <v>0</v>
      </c>
      <c r="O57" s="15"/>
      <c r="P57" s="15"/>
      <c r="Q57" s="117"/>
    </row>
    <row r="58" spans="1:26" s="16" customFormat="1" x14ac:dyDescent="0.25">
      <c r="E58" s="17"/>
    </row>
    <row r="59" spans="1:26" s="16" customFormat="1" x14ac:dyDescent="0.25">
      <c r="B59" s="226" t="s">
        <v>28</v>
      </c>
      <c r="C59" s="226" t="s">
        <v>27</v>
      </c>
      <c r="D59" s="224" t="s">
        <v>34</v>
      </c>
      <c r="E59" s="224"/>
    </row>
    <row r="60" spans="1:26" s="16" customFormat="1" x14ac:dyDescent="0.25">
      <c r="B60" s="227"/>
      <c r="C60" s="227"/>
      <c r="D60" s="141" t="s">
        <v>23</v>
      </c>
      <c r="E60" s="38" t="s">
        <v>24</v>
      </c>
    </row>
    <row r="61" spans="1:26" s="16" customFormat="1" ht="30.6" customHeight="1" x14ac:dyDescent="0.25">
      <c r="B61" s="36" t="s">
        <v>21</v>
      </c>
      <c r="C61" s="37">
        <f>+K57</f>
        <v>33.090000000000003</v>
      </c>
      <c r="D61" s="34" t="s">
        <v>159</v>
      </c>
      <c r="E61" s="35"/>
      <c r="F61" s="18"/>
      <c r="G61" s="18"/>
      <c r="H61" s="18"/>
      <c r="I61" s="18"/>
      <c r="J61" s="18"/>
      <c r="K61" s="18"/>
      <c r="L61" s="18"/>
      <c r="M61" s="18"/>
    </row>
    <row r="62" spans="1:26" s="16" customFormat="1" ht="30" customHeight="1" x14ac:dyDescent="0.25">
      <c r="B62" s="36" t="s">
        <v>25</v>
      </c>
      <c r="C62" s="37" t="s">
        <v>193</v>
      </c>
      <c r="D62" s="34" t="s">
        <v>159</v>
      </c>
      <c r="E62" s="35"/>
    </row>
    <row r="63" spans="1:26" s="16" customFormat="1" x14ac:dyDescent="0.25">
      <c r="B63" s="19"/>
      <c r="C63" s="222"/>
      <c r="D63" s="222"/>
      <c r="E63" s="222"/>
      <c r="F63" s="222"/>
      <c r="G63" s="222"/>
      <c r="H63" s="222"/>
      <c r="I63" s="222"/>
      <c r="J63" s="222"/>
      <c r="K63" s="222"/>
      <c r="L63" s="222"/>
      <c r="M63" s="222"/>
      <c r="N63" s="222"/>
    </row>
    <row r="64" spans="1:26" ht="28.15" customHeight="1" thickBot="1" x14ac:dyDescent="0.3"/>
    <row r="65" spans="2:17" ht="27" thickBot="1" x14ac:dyDescent="0.3">
      <c r="B65" s="221" t="s">
        <v>92</v>
      </c>
      <c r="C65" s="221"/>
      <c r="D65" s="221"/>
      <c r="E65" s="221"/>
      <c r="F65" s="221"/>
      <c r="G65" s="221"/>
      <c r="H65" s="221"/>
      <c r="I65" s="221"/>
      <c r="J65" s="221"/>
      <c r="K65" s="221"/>
      <c r="L65" s="221"/>
      <c r="M65" s="221"/>
      <c r="N65" s="221"/>
    </row>
    <row r="68" spans="2:17" ht="109.5" customHeight="1" x14ac:dyDescent="0.25">
      <c r="B68" s="84" t="s">
        <v>134</v>
      </c>
      <c r="C68" s="42" t="s">
        <v>2</v>
      </c>
      <c r="D68" s="42" t="s">
        <v>94</v>
      </c>
      <c r="E68" s="42" t="s">
        <v>93</v>
      </c>
      <c r="F68" s="42" t="s">
        <v>95</v>
      </c>
      <c r="G68" s="42" t="s">
        <v>96</v>
      </c>
      <c r="H68" s="42" t="s">
        <v>97</v>
      </c>
      <c r="I68" s="42" t="s">
        <v>98</v>
      </c>
      <c r="J68" s="42" t="s">
        <v>99</v>
      </c>
      <c r="K68" s="42" t="s">
        <v>100</v>
      </c>
      <c r="L68" s="42" t="s">
        <v>101</v>
      </c>
      <c r="M68" s="61" t="s">
        <v>102</v>
      </c>
      <c r="N68" s="61" t="s">
        <v>103</v>
      </c>
      <c r="O68" s="209" t="s">
        <v>3</v>
      </c>
      <c r="P68" s="210"/>
      <c r="Q68" s="42" t="s">
        <v>18</v>
      </c>
    </row>
    <row r="69" spans="2:17" ht="30" x14ac:dyDescent="0.25">
      <c r="B69" s="150" t="s">
        <v>194</v>
      </c>
      <c r="C69" s="85" t="s">
        <v>195</v>
      </c>
      <c r="D69" s="151" t="s">
        <v>196</v>
      </c>
      <c r="E69" s="152">
        <v>38</v>
      </c>
      <c r="F69" s="34"/>
      <c r="G69" s="34"/>
      <c r="H69" s="34"/>
      <c r="I69" s="34" t="s">
        <v>159</v>
      </c>
      <c r="J69" s="35"/>
      <c r="K69" s="85"/>
      <c r="L69" s="85"/>
      <c r="M69" s="85"/>
      <c r="N69" s="85"/>
      <c r="O69" s="211"/>
      <c r="P69" s="212"/>
      <c r="Q69" s="137" t="s">
        <v>121</v>
      </c>
    </row>
    <row r="70" spans="2:17" ht="45" x14ac:dyDescent="0.25">
      <c r="B70" s="150" t="s">
        <v>194</v>
      </c>
      <c r="C70" s="85" t="s">
        <v>195</v>
      </c>
      <c r="D70" s="151" t="s">
        <v>197</v>
      </c>
      <c r="E70" s="152">
        <v>56</v>
      </c>
      <c r="F70" s="34"/>
      <c r="G70" s="34"/>
      <c r="H70" s="34"/>
      <c r="I70" s="34" t="s">
        <v>159</v>
      </c>
      <c r="J70" s="35"/>
      <c r="K70" s="85"/>
      <c r="L70" s="85"/>
      <c r="M70" s="85"/>
      <c r="N70" s="85"/>
      <c r="O70" s="213"/>
      <c r="P70" s="214"/>
      <c r="Q70" s="137" t="s">
        <v>121</v>
      </c>
    </row>
    <row r="71" spans="2:17" x14ac:dyDescent="0.25">
      <c r="B71" s="150" t="s">
        <v>194</v>
      </c>
      <c r="C71" s="85" t="s">
        <v>195</v>
      </c>
      <c r="D71" s="151" t="s">
        <v>198</v>
      </c>
      <c r="E71" s="152">
        <v>33</v>
      </c>
      <c r="F71" s="34"/>
      <c r="G71" s="34"/>
      <c r="H71" s="34"/>
      <c r="I71" s="34" t="s">
        <v>159</v>
      </c>
      <c r="J71" s="35"/>
      <c r="K71" s="85"/>
      <c r="L71" s="85"/>
      <c r="M71" s="85"/>
      <c r="N71" s="85"/>
      <c r="O71" s="153"/>
      <c r="P71" s="154"/>
      <c r="Q71" s="137" t="s">
        <v>121</v>
      </c>
    </row>
    <row r="72" spans="2:17" ht="30" x14ac:dyDescent="0.25">
      <c r="B72" s="150" t="s">
        <v>194</v>
      </c>
      <c r="C72" s="85" t="s">
        <v>195</v>
      </c>
      <c r="D72" s="151" t="s">
        <v>199</v>
      </c>
      <c r="E72" s="152">
        <v>30</v>
      </c>
      <c r="F72" s="34"/>
      <c r="G72" s="34"/>
      <c r="H72" s="34"/>
      <c r="I72" s="34" t="s">
        <v>159</v>
      </c>
      <c r="J72" s="35"/>
      <c r="K72" s="85"/>
      <c r="L72" s="85"/>
      <c r="M72" s="85"/>
      <c r="N72" s="85"/>
      <c r="O72" s="153"/>
      <c r="P72" s="154"/>
      <c r="Q72" s="137" t="s">
        <v>121</v>
      </c>
    </row>
    <row r="73" spans="2:17" x14ac:dyDescent="0.25">
      <c r="B73" s="150" t="s">
        <v>194</v>
      </c>
      <c r="C73" s="85" t="s">
        <v>195</v>
      </c>
      <c r="D73" s="151" t="s">
        <v>200</v>
      </c>
      <c r="E73" s="152">
        <v>32</v>
      </c>
      <c r="F73" s="34"/>
      <c r="G73" s="34"/>
      <c r="H73" s="34"/>
      <c r="I73" s="34" t="s">
        <v>159</v>
      </c>
      <c r="J73" s="35"/>
      <c r="K73" s="85"/>
      <c r="L73" s="85"/>
      <c r="M73" s="85"/>
      <c r="N73" s="85"/>
      <c r="O73" s="153"/>
      <c r="P73" s="154"/>
      <c r="Q73" s="137" t="s">
        <v>121</v>
      </c>
    </row>
    <row r="74" spans="2:17" ht="30" x14ac:dyDescent="0.25">
      <c r="B74" s="150" t="s">
        <v>194</v>
      </c>
      <c r="C74" s="85" t="s">
        <v>195</v>
      </c>
      <c r="D74" s="151" t="s">
        <v>201</v>
      </c>
      <c r="E74" s="152">
        <v>46</v>
      </c>
      <c r="F74" s="34"/>
      <c r="G74" s="34"/>
      <c r="H74" s="34"/>
      <c r="I74" s="34" t="s">
        <v>159</v>
      </c>
      <c r="J74" s="35"/>
      <c r="K74" s="85"/>
      <c r="L74" s="85"/>
      <c r="M74" s="85"/>
      <c r="N74" s="85"/>
      <c r="O74" s="153"/>
      <c r="P74" s="154"/>
      <c r="Q74" s="137" t="s">
        <v>121</v>
      </c>
    </row>
    <row r="75" spans="2:17" ht="45" x14ac:dyDescent="0.25">
      <c r="B75" s="150" t="s">
        <v>194</v>
      </c>
      <c r="C75" s="85" t="s">
        <v>195</v>
      </c>
      <c r="D75" s="151" t="s">
        <v>202</v>
      </c>
      <c r="E75" s="152">
        <v>41</v>
      </c>
      <c r="F75" s="34"/>
      <c r="G75" s="34"/>
      <c r="H75" s="34"/>
      <c r="I75" s="34" t="s">
        <v>159</v>
      </c>
      <c r="J75" s="35"/>
      <c r="K75" s="85"/>
      <c r="L75" s="85"/>
      <c r="M75" s="85"/>
      <c r="N75" s="85"/>
      <c r="O75" s="211"/>
      <c r="P75" s="212"/>
      <c r="Q75" s="137" t="s">
        <v>121</v>
      </c>
    </row>
    <row r="76" spans="2:17" x14ac:dyDescent="0.25">
      <c r="B76" s="150" t="s">
        <v>194</v>
      </c>
      <c r="C76" s="85" t="s">
        <v>195</v>
      </c>
      <c r="D76" s="151" t="s">
        <v>203</v>
      </c>
      <c r="E76" s="152">
        <v>42</v>
      </c>
      <c r="F76" s="34"/>
      <c r="G76" s="34"/>
      <c r="H76" s="34"/>
      <c r="I76" s="34" t="s">
        <v>159</v>
      </c>
      <c r="J76" s="35"/>
      <c r="K76" s="85"/>
      <c r="L76" s="85"/>
      <c r="M76" s="85"/>
      <c r="N76" s="85"/>
      <c r="O76" s="211"/>
      <c r="P76" s="212"/>
      <c r="Q76" s="137" t="s">
        <v>121</v>
      </c>
    </row>
    <row r="77" spans="2:17" x14ac:dyDescent="0.25">
      <c r="B77" s="150" t="s">
        <v>194</v>
      </c>
      <c r="C77" s="85" t="s">
        <v>195</v>
      </c>
      <c r="D77" s="151" t="s">
        <v>204</v>
      </c>
      <c r="E77" s="152">
        <v>134</v>
      </c>
      <c r="F77" s="34"/>
      <c r="G77" s="34"/>
      <c r="H77" s="34"/>
      <c r="I77" s="34" t="s">
        <v>159</v>
      </c>
      <c r="J77" s="35"/>
      <c r="K77" s="85"/>
      <c r="L77" s="85"/>
      <c r="M77" s="85"/>
      <c r="N77" s="85"/>
      <c r="O77" s="138"/>
      <c r="P77" s="139"/>
      <c r="Q77" s="137" t="s">
        <v>121</v>
      </c>
    </row>
    <row r="78" spans="2:17" x14ac:dyDescent="0.25">
      <c r="B78" s="150" t="s">
        <v>194</v>
      </c>
      <c r="C78" s="85" t="s">
        <v>195</v>
      </c>
      <c r="D78" s="151" t="s">
        <v>205</v>
      </c>
      <c r="E78" s="152">
        <v>26</v>
      </c>
      <c r="F78" s="34"/>
      <c r="G78" s="34"/>
      <c r="H78" s="34"/>
      <c r="I78" s="34" t="s">
        <v>159</v>
      </c>
      <c r="J78" s="35"/>
      <c r="K78" s="85"/>
      <c r="L78" s="85"/>
      <c r="M78" s="85"/>
      <c r="N78" s="85"/>
      <c r="O78" s="138"/>
      <c r="P78" s="139"/>
      <c r="Q78" s="137" t="s">
        <v>121</v>
      </c>
    </row>
    <row r="79" spans="2:17" ht="30" x14ac:dyDescent="0.25">
      <c r="B79" s="150" t="s">
        <v>206</v>
      </c>
      <c r="C79" s="85" t="s">
        <v>195</v>
      </c>
      <c r="D79" s="151" t="s">
        <v>207</v>
      </c>
      <c r="E79" s="152">
        <v>44</v>
      </c>
      <c r="F79" s="34"/>
      <c r="G79" s="34"/>
      <c r="H79" s="34"/>
      <c r="I79" s="34" t="s">
        <v>159</v>
      </c>
      <c r="J79" s="35"/>
      <c r="K79" s="85"/>
      <c r="L79" s="85"/>
      <c r="M79" s="85"/>
      <c r="N79" s="85"/>
      <c r="O79" s="138"/>
      <c r="P79" s="139"/>
      <c r="Q79" s="137" t="s">
        <v>121</v>
      </c>
    </row>
    <row r="80" spans="2:17" ht="60" x14ac:dyDescent="0.25">
      <c r="B80" s="150" t="s">
        <v>206</v>
      </c>
      <c r="C80" s="85" t="s">
        <v>195</v>
      </c>
      <c r="D80" s="151" t="s">
        <v>208</v>
      </c>
      <c r="E80" s="152">
        <v>44</v>
      </c>
      <c r="F80" s="34"/>
      <c r="G80" s="34"/>
      <c r="H80" s="34"/>
      <c r="I80" s="34" t="s">
        <v>159</v>
      </c>
      <c r="J80" s="35"/>
      <c r="K80" s="85"/>
      <c r="L80" s="85"/>
      <c r="M80" s="85"/>
      <c r="N80" s="85"/>
      <c r="O80" s="138"/>
      <c r="P80" s="139"/>
      <c r="Q80" s="137" t="s">
        <v>121</v>
      </c>
    </row>
    <row r="81" spans="2:17" ht="30" x14ac:dyDescent="0.25">
      <c r="B81" s="150" t="s">
        <v>206</v>
      </c>
      <c r="C81" s="85" t="s">
        <v>195</v>
      </c>
      <c r="D81" s="151" t="s">
        <v>209</v>
      </c>
      <c r="E81" s="152">
        <v>38</v>
      </c>
      <c r="F81" s="34"/>
      <c r="G81" s="34"/>
      <c r="H81" s="34"/>
      <c r="I81" s="34" t="s">
        <v>159</v>
      </c>
      <c r="J81" s="35"/>
      <c r="K81" s="85"/>
      <c r="L81" s="85"/>
      <c r="M81" s="85"/>
      <c r="N81" s="85"/>
      <c r="O81" s="138"/>
      <c r="P81" s="139"/>
      <c r="Q81" s="137" t="s">
        <v>121</v>
      </c>
    </row>
    <row r="82" spans="2:17" ht="30" x14ac:dyDescent="0.25">
      <c r="B82" s="150" t="s">
        <v>210</v>
      </c>
      <c r="C82" s="85" t="s">
        <v>195</v>
      </c>
      <c r="D82" s="151" t="s">
        <v>211</v>
      </c>
      <c r="E82" s="152">
        <v>44</v>
      </c>
      <c r="F82" s="34"/>
      <c r="G82" s="34"/>
      <c r="H82" s="34"/>
      <c r="I82" s="34" t="s">
        <v>159</v>
      </c>
      <c r="J82" s="35"/>
      <c r="K82" s="85"/>
      <c r="L82" s="85"/>
      <c r="M82" s="85"/>
      <c r="N82" s="85"/>
      <c r="O82" s="138"/>
      <c r="P82" s="139"/>
      <c r="Q82" s="137" t="s">
        <v>121</v>
      </c>
    </row>
    <row r="83" spans="2:17" ht="30" x14ac:dyDescent="0.25">
      <c r="B83" s="150" t="s">
        <v>210</v>
      </c>
      <c r="C83" s="85" t="s">
        <v>195</v>
      </c>
      <c r="D83" s="151" t="s">
        <v>212</v>
      </c>
      <c r="E83" s="152">
        <v>46</v>
      </c>
      <c r="F83" s="34"/>
      <c r="G83" s="34"/>
      <c r="H83" s="34"/>
      <c r="I83" s="34" t="s">
        <v>159</v>
      </c>
      <c r="J83" s="35"/>
      <c r="K83" s="85"/>
      <c r="L83" s="85"/>
      <c r="M83" s="85"/>
      <c r="N83" s="85"/>
      <c r="O83" s="138"/>
      <c r="P83" s="139"/>
      <c r="Q83" s="137" t="s">
        <v>121</v>
      </c>
    </row>
    <row r="84" spans="2:17" ht="45" x14ac:dyDescent="0.25">
      <c r="B84" s="150" t="s">
        <v>210</v>
      </c>
      <c r="C84" s="85" t="s">
        <v>195</v>
      </c>
      <c r="D84" s="151" t="s">
        <v>213</v>
      </c>
      <c r="E84" s="152">
        <v>50</v>
      </c>
      <c r="F84" s="34"/>
      <c r="G84" s="34"/>
      <c r="H84" s="34"/>
      <c r="I84" s="34" t="s">
        <v>159</v>
      </c>
      <c r="J84" s="35"/>
      <c r="K84" s="85"/>
      <c r="L84" s="85"/>
      <c r="M84" s="85"/>
      <c r="N84" s="85"/>
      <c r="O84" s="138"/>
      <c r="P84" s="139"/>
      <c r="Q84" s="137" t="s">
        <v>121</v>
      </c>
    </row>
    <row r="85" spans="2:17" ht="30" x14ac:dyDescent="0.25">
      <c r="B85" s="150" t="s">
        <v>210</v>
      </c>
      <c r="C85" s="85" t="s">
        <v>195</v>
      </c>
      <c r="D85" s="151" t="s">
        <v>214</v>
      </c>
      <c r="E85" s="152">
        <v>31</v>
      </c>
      <c r="F85" s="34"/>
      <c r="G85" s="34"/>
      <c r="H85" s="34"/>
      <c r="I85" s="34" t="s">
        <v>159</v>
      </c>
      <c r="J85" s="35"/>
      <c r="K85" s="85"/>
      <c r="L85" s="85"/>
      <c r="M85" s="85"/>
      <c r="N85" s="85"/>
      <c r="O85" s="138"/>
      <c r="P85" s="139"/>
      <c r="Q85" s="137" t="s">
        <v>121</v>
      </c>
    </row>
    <row r="86" spans="2:17" ht="30" x14ac:dyDescent="0.25">
      <c r="B86" s="150" t="s">
        <v>210</v>
      </c>
      <c r="C86" s="85" t="s">
        <v>195</v>
      </c>
      <c r="D86" s="151" t="s">
        <v>215</v>
      </c>
      <c r="E86" s="152">
        <v>78</v>
      </c>
      <c r="F86" s="34"/>
      <c r="G86" s="34"/>
      <c r="H86" s="34"/>
      <c r="I86" s="34" t="s">
        <v>159</v>
      </c>
      <c r="J86" s="35"/>
      <c r="K86" s="85"/>
      <c r="L86" s="85"/>
      <c r="M86" s="85"/>
      <c r="N86" s="85"/>
      <c r="O86" s="138"/>
      <c r="P86" s="139"/>
      <c r="Q86" s="137" t="s">
        <v>121</v>
      </c>
    </row>
    <row r="87" spans="2:17" ht="30" x14ac:dyDescent="0.25">
      <c r="B87" s="150" t="s">
        <v>216</v>
      </c>
      <c r="C87" s="85" t="s">
        <v>195</v>
      </c>
      <c r="D87" s="151" t="s">
        <v>217</v>
      </c>
      <c r="E87" s="152">
        <v>45</v>
      </c>
      <c r="F87" s="34"/>
      <c r="G87" s="34"/>
      <c r="H87" s="34"/>
      <c r="I87" s="34" t="s">
        <v>159</v>
      </c>
      <c r="J87" s="35"/>
      <c r="K87" s="85"/>
      <c r="L87" s="85"/>
      <c r="M87" s="85"/>
      <c r="N87" s="85"/>
      <c r="O87" s="138"/>
      <c r="P87" s="139"/>
      <c r="Q87" s="137" t="s">
        <v>121</v>
      </c>
    </row>
    <row r="88" spans="2:17" x14ac:dyDescent="0.25">
      <c r="B88" s="150" t="s">
        <v>216</v>
      </c>
      <c r="C88" s="85" t="s">
        <v>195</v>
      </c>
      <c r="D88" s="151" t="s">
        <v>218</v>
      </c>
      <c r="E88" s="152">
        <v>67</v>
      </c>
      <c r="F88" s="34"/>
      <c r="G88" s="34"/>
      <c r="H88" s="34"/>
      <c r="I88" s="34" t="s">
        <v>159</v>
      </c>
      <c r="J88" s="35"/>
      <c r="K88" s="85"/>
      <c r="L88" s="85"/>
      <c r="M88" s="85"/>
      <c r="N88" s="85"/>
      <c r="O88" s="138"/>
      <c r="P88" s="139"/>
      <c r="Q88" s="137" t="s">
        <v>121</v>
      </c>
    </row>
    <row r="89" spans="2:17" ht="30" x14ac:dyDescent="0.25">
      <c r="B89" s="150" t="s">
        <v>216</v>
      </c>
      <c r="C89" s="85" t="s">
        <v>195</v>
      </c>
      <c r="D89" s="151" t="s">
        <v>219</v>
      </c>
      <c r="E89" s="152">
        <v>48</v>
      </c>
      <c r="F89" s="34"/>
      <c r="G89" s="34"/>
      <c r="H89" s="34"/>
      <c r="I89" s="34" t="s">
        <v>159</v>
      </c>
      <c r="J89" s="35"/>
      <c r="K89" s="85"/>
      <c r="L89" s="85"/>
      <c r="M89" s="85"/>
      <c r="N89" s="85"/>
      <c r="O89" s="138"/>
      <c r="P89" s="139"/>
      <c r="Q89" s="137" t="s">
        <v>121</v>
      </c>
    </row>
    <row r="90" spans="2:17" x14ac:dyDescent="0.25">
      <c r="B90" s="150" t="s">
        <v>216</v>
      </c>
      <c r="C90" s="85" t="s">
        <v>195</v>
      </c>
      <c r="D90" s="151" t="s">
        <v>220</v>
      </c>
      <c r="E90" s="152">
        <v>32</v>
      </c>
      <c r="F90" s="34"/>
      <c r="G90" s="34"/>
      <c r="H90" s="34"/>
      <c r="I90" s="34" t="s">
        <v>159</v>
      </c>
      <c r="J90" s="35"/>
      <c r="K90" s="85"/>
      <c r="L90" s="85"/>
      <c r="M90" s="85"/>
      <c r="N90" s="85"/>
      <c r="O90" s="138"/>
      <c r="P90" s="139"/>
      <c r="Q90" s="137" t="s">
        <v>121</v>
      </c>
    </row>
    <row r="91" spans="2:17" ht="30" x14ac:dyDescent="0.25">
      <c r="B91" s="150" t="s">
        <v>216</v>
      </c>
      <c r="C91" s="85" t="s">
        <v>195</v>
      </c>
      <c r="D91" s="151" t="s">
        <v>221</v>
      </c>
      <c r="E91" s="152">
        <v>69</v>
      </c>
      <c r="F91" s="34"/>
      <c r="G91" s="34"/>
      <c r="H91" s="34"/>
      <c r="I91" s="34" t="s">
        <v>159</v>
      </c>
      <c r="J91" s="35"/>
      <c r="K91" s="85"/>
      <c r="L91" s="85"/>
      <c r="M91" s="85"/>
      <c r="N91" s="85"/>
      <c r="O91" s="138"/>
      <c r="P91" s="139"/>
      <c r="Q91" s="137" t="s">
        <v>121</v>
      </c>
    </row>
    <row r="92" spans="2:17" ht="30" x14ac:dyDescent="0.25">
      <c r="B92" s="150" t="s">
        <v>222</v>
      </c>
      <c r="C92" s="85" t="s">
        <v>195</v>
      </c>
      <c r="D92" s="151" t="s">
        <v>223</v>
      </c>
      <c r="E92" s="152">
        <v>45</v>
      </c>
      <c r="F92" s="34"/>
      <c r="G92" s="34"/>
      <c r="H92" s="34"/>
      <c r="I92" s="34" t="s">
        <v>159</v>
      </c>
      <c r="J92" s="35"/>
      <c r="K92" s="85"/>
      <c r="L92" s="85"/>
      <c r="M92" s="85"/>
      <c r="N92" s="85"/>
      <c r="O92" s="138"/>
      <c r="P92" s="139"/>
      <c r="Q92" s="137" t="s">
        <v>121</v>
      </c>
    </row>
    <row r="93" spans="2:17" x14ac:dyDescent="0.25">
      <c r="B93" s="150" t="s">
        <v>222</v>
      </c>
      <c r="C93" s="85" t="s">
        <v>195</v>
      </c>
      <c r="D93" s="151" t="s">
        <v>224</v>
      </c>
      <c r="E93" s="152">
        <v>50</v>
      </c>
      <c r="F93" s="34"/>
      <c r="G93" s="34"/>
      <c r="H93" s="34"/>
      <c r="I93" s="34" t="s">
        <v>159</v>
      </c>
      <c r="J93" s="35"/>
      <c r="K93" s="85"/>
      <c r="L93" s="85"/>
      <c r="M93" s="85"/>
      <c r="N93" s="85"/>
      <c r="O93" s="138"/>
      <c r="P93" s="139"/>
      <c r="Q93" s="137" t="s">
        <v>121</v>
      </c>
    </row>
    <row r="94" spans="2:17" ht="30" x14ac:dyDescent="0.25">
      <c r="B94" s="150" t="s">
        <v>222</v>
      </c>
      <c r="C94" s="85" t="s">
        <v>195</v>
      </c>
      <c r="D94" s="151" t="s">
        <v>225</v>
      </c>
      <c r="E94" s="152">
        <v>100</v>
      </c>
      <c r="F94" s="34"/>
      <c r="G94" s="34"/>
      <c r="H94" s="34"/>
      <c r="I94" s="34" t="s">
        <v>159</v>
      </c>
      <c r="J94" s="35"/>
      <c r="K94" s="85"/>
      <c r="L94" s="85"/>
      <c r="M94" s="85"/>
      <c r="N94" s="85"/>
      <c r="O94" s="138"/>
      <c r="P94" s="139"/>
      <c r="Q94" s="137" t="s">
        <v>121</v>
      </c>
    </row>
    <row r="95" spans="2:17" x14ac:dyDescent="0.25">
      <c r="B95" s="150" t="s">
        <v>222</v>
      </c>
      <c r="C95" s="85" t="s">
        <v>195</v>
      </c>
      <c r="D95" s="151" t="s">
        <v>226</v>
      </c>
      <c r="E95" s="152">
        <v>38</v>
      </c>
      <c r="F95" s="34"/>
      <c r="G95" s="34"/>
      <c r="H95" s="34"/>
      <c r="I95" s="34" t="s">
        <v>159</v>
      </c>
      <c r="J95" s="35"/>
      <c r="K95" s="85"/>
      <c r="L95" s="85"/>
      <c r="M95" s="85"/>
      <c r="N95" s="85"/>
      <c r="O95" s="138"/>
      <c r="P95" s="139"/>
      <c r="Q95" s="137" t="s">
        <v>121</v>
      </c>
    </row>
    <row r="96" spans="2:17" ht="30" x14ac:dyDescent="0.25">
      <c r="B96" s="150" t="s">
        <v>227</v>
      </c>
      <c r="C96" s="85" t="s">
        <v>195</v>
      </c>
      <c r="D96" s="151" t="s">
        <v>228</v>
      </c>
      <c r="E96" s="152">
        <v>90</v>
      </c>
      <c r="F96" s="34"/>
      <c r="G96" s="34"/>
      <c r="H96" s="34"/>
      <c r="I96" s="34" t="s">
        <v>159</v>
      </c>
      <c r="J96" s="35"/>
      <c r="K96" s="85"/>
      <c r="L96" s="85"/>
      <c r="M96" s="85"/>
      <c r="N96" s="85"/>
      <c r="O96" s="138"/>
      <c r="P96" s="139"/>
      <c r="Q96" s="137" t="s">
        <v>121</v>
      </c>
    </row>
    <row r="97" spans="2:17" ht="45" x14ac:dyDescent="0.25">
      <c r="B97" s="150" t="s">
        <v>227</v>
      </c>
      <c r="C97" s="85" t="s">
        <v>195</v>
      </c>
      <c r="D97" s="151" t="s">
        <v>229</v>
      </c>
      <c r="E97" s="152">
        <v>31</v>
      </c>
      <c r="F97" s="34"/>
      <c r="G97" s="34"/>
      <c r="H97" s="34"/>
      <c r="I97" s="34" t="s">
        <v>159</v>
      </c>
      <c r="J97" s="35"/>
      <c r="K97" s="85"/>
      <c r="L97" s="85"/>
      <c r="M97" s="85"/>
      <c r="N97" s="85"/>
      <c r="O97" s="138"/>
      <c r="P97" s="139"/>
      <c r="Q97" s="137" t="s">
        <v>121</v>
      </c>
    </row>
    <row r="98" spans="2:17" ht="45" x14ac:dyDescent="0.25">
      <c r="B98" s="150" t="s">
        <v>227</v>
      </c>
      <c r="C98" s="85" t="s">
        <v>195</v>
      </c>
      <c r="D98" s="151" t="s">
        <v>230</v>
      </c>
      <c r="E98" s="152">
        <v>67</v>
      </c>
      <c r="F98" s="34"/>
      <c r="G98" s="34"/>
      <c r="H98" s="34"/>
      <c r="I98" s="34" t="s">
        <v>159</v>
      </c>
      <c r="J98" s="35"/>
      <c r="K98" s="85"/>
      <c r="L98" s="85"/>
      <c r="M98" s="85"/>
      <c r="N98" s="85"/>
      <c r="O98" s="138"/>
      <c r="P98" s="139"/>
      <c r="Q98" s="137" t="s">
        <v>121</v>
      </c>
    </row>
    <row r="99" spans="2:17" ht="30" x14ac:dyDescent="0.25">
      <c r="B99" s="150" t="s">
        <v>227</v>
      </c>
      <c r="C99" s="85" t="s">
        <v>195</v>
      </c>
      <c r="D99" s="151" t="s">
        <v>231</v>
      </c>
      <c r="E99" s="152">
        <v>94</v>
      </c>
      <c r="F99" s="34"/>
      <c r="G99" s="34"/>
      <c r="H99" s="34"/>
      <c r="I99" s="34" t="s">
        <v>159</v>
      </c>
      <c r="J99" s="35"/>
      <c r="K99" s="85"/>
      <c r="L99" s="85"/>
      <c r="M99" s="85"/>
      <c r="N99" s="85"/>
      <c r="O99" s="138"/>
      <c r="P99" s="139"/>
      <c r="Q99" s="137" t="s">
        <v>121</v>
      </c>
    </row>
    <row r="100" spans="2:17" ht="30" x14ac:dyDescent="0.25">
      <c r="B100" s="150" t="s">
        <v>227</v>
      </c>
      <c r="C100" s="85" t="s">
        <v>195</v>
      </c>
      <c r="D100" s="151" t="s">
        <v>232</v>
      </c>
      <c r="E100" s="152">
        <v>49</v>
      </c>
      <c r="F100" s="34"/>
      <c r="G100" s="34"/>
      <c r="H100" s="34"/>
      <c r="I100" s="34" t="s">
        <v>159</v>
      </c>
      <c r="J100" s="35"/>
      <c r="K100" s="85"/>
      <c r="L100" s="85"/>
      <c r="M100" s="85"/>
      <c r="N100" s="85"/>
      <c r="O100" s="138"/>
      <c r="P100" s="139"/>
      <c r="Q100" s="137" t="s">
        <v>121</v>
      </c>
    </row>
    <row r="101" spans="2:17" ht="30" x14ac:dyDescent="0.25">
      <c r="B101" s="150" t="s">
        <v>227</v>
      </c>
      <c r="C101" s="85" t="s">
        <v>195</v>
      </c>
      <c r="D101" s="151" t="s">
        <v>233</v>
      </c>
      <c r="E101" s="152">
        <v>41</v>
      </c>
      <c r="F101" s="34"/>
      <c r="G101" s="34"/>
      <c r="H101" s="34"/>
      <c r="I101" s="34" t="s">
        <v>159</v>
      </c>
      <c r="J101" s="35"/>
      <c r="K101" s="85"/>
      <c r="L101" s="85"/>
      <c r="M101" s="85"/>
      <c r="N101" s="85"/>
      <c r="O101" s="138"/>
      <c r="P101" s="139"/>
      <c r="Q101" s="137" t="s">
        <v>121</v>
      </c>
    </row>
    <row r="102" spans="2:17" ht="45" x14ac:dyDescent="0.25">
      <c r="B102" s="150" t="s">
        <v>234</v>
      </c>
      <c r="C102" s="85" t="s">
        <v>195</v>
      </c>
      <c r="D102" s="151" t="s">
        <v>235</v>
      </c>
      <c r="E102" s="152">
        <v>21</v>
      </c>
      <c r="F102" s="34"/>
      <c r="G102" s="34"/>
      <c r="H102" s="34"/>
      <c r="I102" s="34" t="s">
        <v>159</v>
      </c>
      <c r="J102" s="35"/>
      <c r="K102" s="85"/>
      <c r="L102" s="85"/>
      <c r="M102" s="85"/>
      <c r="N102" s="85"/>
      <c r="O102" s="138"/>
      <c r="P102" s="139"/>
      <c r="Q102" s="137" t="s">
        <v>121</v>
      </c>
    </row>
    <row r="103" spans="2:17" ht="45" x14ac:dyDescent="0.25">
      <c r="B103" s="150" t="s">
        <v>234</v>
      </c>
      <c r="C103" s="85" t="s">
        <v>195</v>
      </c>
      <c r="D103" s="151" t="s">
        <v>236</v>
      </c>
      <c r="E103" s="152">
        <v>42</v>
      </c>
      <c r="F103" s="34"/>
      <c r="G103" s="34"/>
      <c r="H103" s="34"/>
      <c r="I103" s="34" t="s">
        <v>159</v>
      </c>
      <c r="J103" s="35"/>
      <c r="K103" s="85"/>
      <c r="L103" s="85"/>
      <c r="M103" s="85"/>
      <c r="N103" s="85"/>
      <c r="O103" s="138"/>
      <c r="P103" s="139"/>
      <c r="Q103" s="137" t="s">
        <v>121</v>
      </c>
    </row>
    <row r="104" spans="2:17" ht="45" x14ac:dyDescent="0.25">
      <c r="B104" s="150" t="s">
        <v>234</v>
      </c>
      <c r="C104" s="85" t="s">
        <v>195</v>
      </c>
      <c r="D104" s="151" t="s">
        <v>237</v>
      </c>
      <c r="E104" s="152">
        <v>67</v>
      </c>
      <c r="F104" s="34"/>
      <c r="G104" s="34"/>
      <c r="H104" s="34"/>
      <c r="I104" s="34" t="s">
        <v>159</v>
      </c>
      <c r="J104" s="35"/>
      <c r="K104" s="85"/>
      <c r="L104" s="85"/>
      <c r="M104" s="85"/>
      <c r="N104" s="85"/>
      <c r="O104" s="138"/>
      <c r="P104" s="139"/>
      <c r="Q104" s="137" t="s">
        <v>121</v>
      </c>
    </row>
    <row r="105" spans="2:17" ht="45" x14ac:dyDescent="0.25">
      <c r="B105" s="150" t="s">
        <v>234</v>
      </c>
      <c r="C105" s="85" t="s">
        <v>195</v>
      </c>
      <c r="D105" s="151" t="s">
        <v>238</v>
      </c>
      <c r="E105" s="152">
        <v>38</v>
      </c>
      <c r="F105" s="34"/>
      <c r="G105" s="34"/>
      <c r="H105" s="34"/>
      <c r="I105" s="34" t="s">
        <v>159</v>
      </c>
      <c r="J105" s="35"/>
      <c r="K105" s="85"/>
      <c r="L105" s="85"/>
      <c r="M105" s="85"/>
      <c r="N105" s="85"/>
      <c r="O105" s="138"/>
      <c r="P105" s="139"/>
      <c r="Q105" s="137" t="s">
        <v>121</v>
      </c>
    </row>
    <row r="106" spans="2:17" ht="45" x14ac:dyDescent="0.25">
      <c r="B106" s="150" t="s">
        <v>234</v>
      </c>
      <c r="C106" s="85" t="s">
        <v>195</v>
      </c>
      <c r="D106" s="151" t="s">
        <v>239</v>
      </c>
      <c r="E106" s="152">
        <v>34</v>
      </c>
      <c r="F106" s="34"/>
      <c r="G106" s="34"/>
      <c r="H106" s="34"/>
      <c r="I106" s="34" t="s">
        <v>159</v>
      </c>
      <c r="J106" s="35"/>
      <c r="K106" s="85"/>
      <c r="L106" s="85"/>
      <c r="M106" s="85"/>
      <c r="N106" s="85"/>
      <c r="O106" s="138"/>
      <c r="P106" s="139"/>
      <c r="Q106" s="137" t="s">
        <v>121</v>
      </c>
    </row>
    <row r="107" spans="2:17" x14ac:dyDescent="0.25">
      <c r="B107" s="150" t="s">
        <v>234</v>
      </c>
      <c r="C107" s="85" t="s">
        <v>195</v>
      </c>
      <c r="D107" s="151" t="s">
        <v>240</v>
      </c>
      <c r="E107" s="152">
        <v>34</v>
      </c>
      <c r="F107" s="34"/>
      <c r="G107" s="34"/>
      <c r="H107" s="34"/>
      <c r="I107" s="34" t="s">
        <v>159</v>
      </c>
      <c r="J107" s="35"/>
      <c r="K107" s="85"/>
      <c r="L107" s="85"/>
      <c r="M107" s="85"/>
      <c r="N107" s="85"/>
      <c r="O107" s="138"/>
      <c r="P107" s="139"/>
      <c r="Q107" s="137" t="s">
        <v>121</v>
      </c>
    </row>
    <row r="108" spans="2:17" ht="45" x14ac:dyDescent="0.25">
      <c r="B108" s="150" t="s">
        <v>241</v>
      </c>
      <c r="C108" s="85" t="s">
        <v>195</v>
      </c>
      <c r="D108" s="151" t="s">
        <v>242</v>
      </c>
      <c r="E108" s="152">
        <v>42</v>
      </c>
      <c r="F108" s="34"/>
      <c r="G108" s="34"/>
      <c r="H108" s="34"/>
      <c r="I108" s="34" t="s">
        <v>159</v>
      </c>
      <c r="J108" s="35"/>
      <c r="K108" s="85"/>
      <c r="L108" s="85"/>
      <c r="M108" s="85"/>
      <c r="N108" s="85"/>
      <c r="O108" s="138"/>
      <c r="P108" s="139"/>
      <c r="Q108" s="137" t="s">
        <v>121</v>
      </c>
    </row>
    <row r="109" spans="2:17" ht="60" x14ac:dyDescent="0.25">
      <c r="B109" s="150" t="s">
        <v>241</v>
      </c>
      <c r="C109" s="85" t="s">
        <v>195</v>
      </c>
      <c r="D109" s="151" t="s">
        <v>243</v>
      </c>
      <c r="E109" s="152">
        <v>76</v>
      </c>
      <c r="F109" s="34"/>
      <c r="G109" s="34"/>
      <c r="H109" s="34"/>
      <c r="I109" s="34" t="s">
        <v>159</v>
      </c>
      <c r="J109" s="35"/>
      <c r="K109" s="85"/>
      <c r="L109" s="85"/>
      <c r="M109" s="85"/>
      <c r="N109" s="85"/>
      <c r="O109" s="138"/>
      <c r="P109" s="139"/>
      <c r="Q109" s="137" t="s">
        <v>121</v>
      </c>
    </row>
    <row r="110" spans="2:17" ht="30" x14ac:dyDescent="0.25">
      <c r="B110" s="150" t="s">
        <v>241</v>
      </c>
      <c r="C110" s="85" t="s">
        <v>195</v>
      </c>
      <c r="D110" s="151" t="s">
        <v>244</v>
      </c>
      <c r="E110" s="152">
        <v>38</v>
      </c>
      <c r="F110" s="34"/>
      <c r="G110" s="34"/>
      <c r="H110" s="34"/>
      <c r="I110" s="34" t="s">
        <v>159</v>
      </c>
      <c r="J110" s="35"/>
      <c r="K110" s="85"/>
      <c r="L110" s="85"/>
      <c r="M110" s="85"/>
      <c r="N110" s="85"/>
      <c r="O110" s="138"/>
      <c r="P110" s="139"/>
      <c r="Q110" s="137" t="s">
        <v>121</v>
      </c>
    </row>
    <row r="111" spans="2:17" ht="45" x14ac:dyDescent="0.25">
      <c r="B111" s="150" t="s">
        <v>241</v>
      </c>
      <c r="C111" s="85" t="s">
        <v>195</v>
      </c>
      <c r="D111" s="151" t="s">
        <v>245</v>
      </c>
      <c r="E111" s="152">
        <v>24</v>
      </c>
      <c r="F111" s="34"/>
      <c r="G111" s="34"/>
      <c r="H111" s="34"/>
      <c r="I111" s="34" t="s">
        <v>159</v>
      </c>
      <c r="J111" s="35"/>
      <c r="K111" s="85"/>
      <c r="L111" s="85"/>
      <c r="M111" s="85"/>
      <c r="N111" s="85"/>
      <c r="O111" s="138"/>
      <c r="P111" s="139"/>
      <c r="Q111" s="137" t="s">
        <v>121</v>
      </c>
    </row>
    <row r="112" spans="2:17" ht="30" x14ac:dyDescent="0.25">
      <c r="B112" s="150" t="s">
        <v>241</v>
      </c>
      <c r="C112" s="85" t="s">
        <v>195</v>
      </c>
      <c r="D112" s="151" t="s">
        <v>246</v>
      </c>
      <c r="E112" s="152">
        <v>117</v>
      </c>
      <c r="F112" s="34"/>
      <c r="G112" s="34"/>
      <c r="H112" s="34"/>
      <c r="I112" s="34" t="s">
        <v>159</v>
      </c>
      <c r="J112" s="35"/>
      <c r="K112" s="85"/>
      <c r="L112" s="85"/>
      <c r="M112" s="85"/>
      <c r="N112" s="85"/>
      <c r="O112" s="138"/>
      <c r="P112" s="139"/>
      <c r="Q112" s="137" t="s">
        <v>121</v>
      </c>
    </row>
    <row r="113" spans="2:17" ht="45" x14ac:dyDescent="0.25">
      <c r="B113" s="150" t="s">
        <v>247</v>
      </c>
      <c r="C113" s="85" t="s">
        <v>195</v>
      </c>
      <c r="D113" s="151" t="s">
        <v>248</v>
      </c>
      <c r="E113" s="152">
        <v>57</v>
      </c>
      <c r="F113" s="34"/>
      <c r="G113" s="34"/>
      <c r="H113" s="34"/>
      <c r="I113" s="34" t="s">
        <v>159</v>
      </c>
      <c r="J113" s="35"/>
      <c r="K113" s="85"/>
      <c r="L113" s="85"/>
      <c r="M113" s="85"/>
      <c r="N113" s="85"/>
      <c r="O113" s="138"/>
      <c r="P113" s="139"/>
      <c r="Q113" s="137" t="s">
        <v>121</v>
      </c>
    </row>
    <row r="114" spans="2:17" ht="30" x14ac:dyDescent="0.25">
      <c r="B114" s="150" t="s">
        <v>247</v>
      </c>
      <c r="C114" s="85" t="s">
        <v>195</v>
      </c>
      <c r="D114" s="151" t="s">
        <v>249</v>
      </c>
      <c r="E114" s="152">
        <v>96</v>
      </c>
      <c r="F114" s="34"/>
      <c r="G114" s="34"/>
      <c r="H114" s="34"/>
      <c r="I114" s="34" t="s">
        <v>159</v>
      </c>
      <c r="J114" s="35"/>
      <c r="K114" s="85"/>
      <c r="L114" s="85"/>
      <c r="M114" s="85"/>
      <c r="N114" s="85"/>
      <c r="O114" s="138"/>
      <c r="P114" s="139"/>
      <c r="Q114" s="137" t="s">
        <v>121</v>
      </c>
    </row>
    <row r="115" spans="2:17" ht="30" x14ac:dyDescent="0.25">
      <c r="B115" s="150" t="s">
        <v>247</v>
      </c>
      <c r="C115" s="85" t="s">
        <v>195</v>
      </c>
      <c r="D115" s="151" t="s">
        <v>250</v>
      </c>
      <c r="E115" s="152">
        <v>55</v>
      </c>
      <c r="F115" s="34"/>
      <c r="G115" s="34"/>
      <c r="H115" s="34"/>
      <c r="I115" s="34" t="s">
        <v>159</v>
      </c>
      <c r="J115" s="35"/>
      <c r="K115" s="85"/>
      <c r="L115" s="85"/>
      <c r="M115" s="85"/>
      <c r="N115" s="85"/>
      <c r="O115" s="138"/>
      <c r="P115" s="139"/>
      <c r="Q115" s="137" t="s">
        <v>121</v>
      </c>
    </row>
    <row r="116" spans="2:17" x14ac:dyDescent="0.25">
      <c r="B116" s="150" t="s">
        <v>247</v>
      </c>
      <c r="C116" s="85" t="s">
        <v>195</v>
      </c>
      <c r="D116" s="151" t="s">
        <v>251</v>
      </c>
      <c r="E116" s="152">
        <v>53</v>
      </c>
      <c r="F116" s="34"/>
      <c r="G116" s="34"/>
      <c r="H116" s="34"/>
      <c r="I116" s="34" t="s">
        <v>159</v>
      </c>
      <c r="J116" s="35"/>
      <c r="K116" s="85"/>
      <c r="L116" s="85"/>
      <c r="M116" s="85"/>
      <c r="N116" s="85"/>
      <c r="O116" s="138"/>
      <c r="P116" s="139"/>
      <c r="Q116" s="137" t="s">
        <v>121</v>
      </c>
    </row>
    <row r="117" spans="2:17" x14ac:dyDescent="0.25">
      <c r="B117" s="150" t="s">
        <v>247</v>
      </c>
      <c r="C117" s="85" t="s">
        <v>195</v>
      </c>
      <c r="D117" s="151" t="s">
        <v>252</v>
      </c>
      <c r="E117" s="152">
        <v>61</v>
      </c>
      <c r="F117" s="34"/>
      <c r="G117" s="34"/>
      <c r="H117" s="34"/>
      <c r="I117" s="34" t="s">
        <v>159</v>
      </c>
      <c r="J117" s="35"/>
      <c r="K117" s="85"/>
      <c r="L117" s="85"/>
      <c r="M117" s="85"/>
      <c r="N117" s="85"/>
      <c r="O117" s="138"/>
      <c r="P117" s="139"/>
      <c r="Q117" s="137" t="s">
        <v>121</v>
      </c>
    </row>
    <row r="118" spans="2:17" x14ac:dyDescent="0.25">
      <c r="B118" s="150" t="s">
        <v>247</v>
      </c>
      <c r="C118" s="85" t="s">
        <v>195</v>
      </c>
      <c r="D118" s="151" t="s">
        <v>253</v>
      </c>
      <c r="E118" s="152">
        <v>32</v>
      </c>
      <c r="F118" s="34"/>
      <c r="G118" s="34"/>
      <c r="H118" s="34"/>
      <c r="I118" s="34" t="s">
        <v>159</v>
      </c>
      <c r="J118" s="35"/>
      <c r="K118" s="85"/>
      <c r="L118" s="85"/>
      <c r="M118" s="85"/>
      <c r="N118" s="85"/>
      <c r="O118" s="138"/>
      <c r="P118" s="139"/>
      <c r="Q118" s="137" t="s">
        <v>121</v>
      </c>
    </row>
    <row r="119" spans="2:17" x14ac:dyDescent="0.25">
      <c r="B119" s="150" t="s">
        <v>247</v>
      </c>
      <c r="C119" s="85" t="s">
        <v>195</v>
      </c>
      <c r="D119" s="151" t="s">
        <v>254</v>
      </c>
      <c r="E119" s="152">
        <v>47</v>
      </c>
      <c r="F119" s="34"/>
      <c r="G119" s="34"/>
      <c r="H119" s="34"/>
      <c r="I119" s="34" t="s">
        <v>159</v>
      </c>
      <c r="J119" s="35"/>
      <c r="K119" s="85"/>
      <c r="L119" s="85"/>
      <c r="M119" s="85"/>
      <c r="N119" s="85"/>
      <c r="O119" s="138"/>
      <c r="P119" s="139"/>
      <c r="Q119" s="137" t="s">
        <v>121</v>
      </c>
    </row>
    <row r="120" spans="2:17" x14ac:dyDescent="0.25">
      <c r="B120" s="150" t="s">
        <v>247</v>
      </c>
      <c r="C120" s="85" t="s">
        <v>195</v>
      </c>
      <c r="D120" s="151" t="s">
        <v>255</v>
      </c>
      <c r="E120" s="152">
        <v>42</v>
      </c>
      <c r="F120" s="34"/>
      <c r="G120" s="34"/>
      <c r="H120" s="34"/>
      <c r="I120" s="34" t="s">
        <v>159</v>
      </c>
      <c r="J120" s="35"/>
      <c r="K120" s="85"/>
      <c r="L120" s="85"/>
      <c r="M120" s="85"/>
      <c r="N120" s="85"/>
      <c r="O120" s="138"/>
      <c r="P120" s="139"/>
      <c r="Q120" s="137" t="s">
        <v>121</v>
      </c>
    </row>
    <row r="121" spans="2:17" x14ac:dyDescent="0.25">
      <c r="B121" s="150" t="s">
        <v>247</v>
      </c>
      <c r="C121" s="85" t="s">
        <v>195</v>
      </c>
      <c r="D121" s="151" t="s">
        <v>256</v>
      </c>
      <c r="E121" s="152">
        <v>30</v>
      </c>
      <c r="F121" s="34"/>
      <c r="G121" s="34"/>
      <c r="H121" s="34"/>
      <c r="I121" s="34" t="s">
        <v>159</v>
      </c>
      <c r="J121" s="35"/>
      <c r="K121" s="85"/>
      <c r="L121" s="85"/>
      <c r="M121" s="85"/>
      <c r="N121" s="85"/>
      <c r="O121" s="138"/>
      <c r="P121" s="139"/>
      <c r="Q121" s="137" t="s">
        <v>121</v>
      </c>
    </row>
    <row r="122" spans="2:17" x14ac:dyDescent="0.25">
      <c r="B122" s="155"/>
      <c r="C122" s="156"/>
      <c r="D122" s="157"/>
      <c r="E122" s="157"/>
      <c r="F122" s="158"/>
      <c r="G122" s="158"/>
      <c r="H122" s="158"/>
      <c r="I122" s="159"/>
      <c r="J122" s="159"/>
      <c r="K122" s="2"/>
      <c r="L122" s="2"/>
      <c r="M122" s="2"/>
      <c r="N122" s="2"/>
      <c r="O122" s="160"/>
      <c r="P122" s="160"/>
      <c r="Q122" s="2"/>
    </row>
    <row r="123" spans="2:17" x14ac:dyDescent="0.25">
      <c r="B123" s="1" t="s">
        <v>1</v>
      </c>
    </row>
    <row r="124" spans="2:17" x14ac:dyDescent="0.25">
      <c r="B124" s="1" t="s">
        <v>37</v>
      </c>
    </row>
    <row r="125" spans="2:17" x14ac:dyDescent="0.25">
      <c r="B125" s="1" t="s">
        <v>59</v>
      </c>
    </row>
    <row r="127" spans="2:17" ht="15.75" thickBot="1" x14ac:dyDescent="0.3"/>
    <row r="128" spans="2:17" ht="27" thickBot="1" x14ac:dyDescent="0.3">
      <c r="B128" s="228" t="s">
        <v>38</v>
      </c>
      <c r="C128" s="229"/>
      <c r="D128" s="229"/>
      <c r="E128" s="229"/>
      <c r="F128" s="229"/>
      <c r="G128" s="229"/>
      <c r="H128" s="229"/>
      <c r="I128" s="229"/>
      <c r="J128" s="229"/>
      <c r="K128" s="229"/>
      <c r="L128" s="229"/>
      <c r="M128" s="229"/>
      <c r="N128" s="230"/>
    </row>
    <row r="133" spans="2:17" ht="76.5" customHeight="1" x14ac:dyDescent="0.25">
      <c r="B133" s="84" t="s">
        <v>0</v>
      </c>
      <c r="C133" s="84" t="s">
        <v>39</v>
      </c>
      <c r="D133" s="84" t="s">
        <v>40</v>
      </c>
      <c r="E133" s="84" t="s">
        <v>104</v>
      </c>
      <c r="F133" s="84" t="s">
        <v>106</v>
      </c>
      <c r="G133" s="84" t="s">
        <v>107</v>
      </c>
      <c r="H133" s="84" t="s">
        <v>108</v>
      </c>
      <c r="I133" s="84" t="s">
        <v>105</v>
      </c>
      <c r="J133" s="209" t="s">
        <v>109</v>
      </c>
      <c r="K133" s="231"/>
      <c r="L133" s="210"/>
      <c r="M133" s="84" t="s">
        <v>110</v>
      </c>
      <c r="N133" s="84" t="s">
        <v>41</v>
      </c>
      <c r="O133" s="84" t="s">
        <v>404</v>
      </c>
      <c r="P133" s="209" t="s">
        <v>3</v>
      </c>
      <c r="Q133" s="210"/>
    </row>
    <row r="134" spans="2:17" s="16" customFormat="1" ht="30" x14ac:dyDescent="0.25">
      <c r="B134" s="85" t="s">
        <v>257</v>
      </c>
      <c r="C134" s="161" t="s">
        <v>258</v>
      </c>
      <c r="D134" s="85" t="s">
        <v>259</v>
      </c>
      <c r="E134" s="85">
        <v>30323469</v>
      </c>
      <c r="F134" s="161" t="s">
        <v>260</v>
      </c>
      <c r="G134" s="161" t="s">
        <v>261</v>
      </c>
      <c r="H134" s="162">
        <v>35542</v>
      </c>
      <c r="I134" s="161"/>
      <c r="J134" s="163" t="s">
        <v>262</v>
      </c>
      <c r="K134" s="164" t="s">
        <v>263</v>
      </c>
      <c r="L134" s="165" t="s">
        <v>264</v>
      </c>
      <c r="M134" s="161" t="s">
        <v>121</v>
      </c>
      <c r="N134" s="161" t="s">
        <v>121</v>
      </c>
      <c r="O134" s="161" t="s">
        <v>121</v>
      </c>
      <c r="P134" s="163"/>
      <c r="Q134" s="165"/>
    </row>
    <row r="135" spans="2:17" s="16" customFormat="1" ht="90" x14ac:dyDescent="0.25">
      <c r="B135" s="85" t="s">
        <v>257</v>
      </c>
      <c r="C135" s="161" t="s">
        <v>258</v>
      </c>
      <c r="D135" s="85" t="s">
        <v>265</v>
      </c>
      <c r="E135" s="85">
        <v>30325709</v>
      </c>
      <c r="F135" s="161" t="s">
        <v>266</v>
      </c>
      <c r="G135" s="161" t="s">
        <v>267</v>
      </c>
      <c r="H135" s="162">
        <v>38708</v>
      </c>
      <c r="I135" s="161"/>
      <c r="J135" s="163" t="s">
        <v>268</v>
      </c>
      <c r="K135" s="164" t="s">
        <v>269</v>
      </c>
      <c r="L135" s="165" t="s">
        <v>270</v>
      </c>
      <c r="M135" s="161" t="s">
        <v>121</v>
      </c>
      <c r="N135" s="161" t="s">
        <v>121</v>
      </c>
      <c r="O135" s="161" t="s">
        <v>121</v>
      </c>
      <c r="P135" s="163"/>
      <c r="Q135" s="165"/>
    </row>
    <row r="136" spans="2:17" s="16" customFormat="1" ht="210" x14ac:dyDescent="0.25">
      <c r="B136" s="85" t="s">
        <v>257</v>
      </c>
      <c r="C136" s="161" t="s">
        <v>258</v>
      </c>
      <c r="D136" s="85" t="s">
        <v>271</v>
      </c>
      <c r="E136" s="85">
        <v>30401033</v>
      </c>
      <c r="F136" s="161" t="s">
        <v>272</v>
      </c>
      <c r="G136" s="161" t="s">
        <v>267</v>
      </c>
      <c r="H136" s="162">
        <v>38422</v>
      </c>
      <c r="I136" s="161"/>
      <c r="J136" s="163" t="s">
        <v>273</v>
      </c>
      <c r="K136" s="164" t="s">
        <v>274</v>
      </c>
      <c r="L136" s="165" t="s">
        <v>275</v>
      </c>
      <c r="M136" s="161" t="s">
        <v>121</v>
      </c>
      <c r="N136" s="161" t="s">
        <v>121</v>
      </c>
      <c r="O136" s="161" t="s">
        <v>121</v>
      </c>
      <c r="P136" s="232"/>
      <c r="Q136" s="233"/>
    </row>
    <row r="137" spans="2:17" s="16" customFormat="1" ht="180" x14ac:dyDescent="0.25">
      <c r="B137" s="85" t="s">
        <v>257</v>
      </c>
      <c r="C137" s="161" t="s">
        <v>258</v>
      </c>
      <c r="D137" s="85" t="s">
        <v>276</v>
      </c>
      <c r="E137" s="85">
        <v>52170791</v>
      </c>
      <c r="F137" s="161" t="s">
        <v>266</v>
      </c>
      <c r="G137" s="161" t="s">
        <v>267</v>
      </c>
      <c r="H137" s="162">
        <v>36503</v>
      </c>
      <c r="I137" s="161"/>
      <c r="J137" s="163" t="s">
        <v>277</v>
      </c>
      <c r="K137" s="164" t="s">
        <v>278</v>
      </c>
      <c r="L137" s="165" t="s">
        <v>279</v>
      </c>
      <c r="M137" s="161" t="s">
        <v>121</v>
      </c>
      <c r="N137" s="161" t="s">
        <v>121</v>
      </c>
      <c r="O137" s="161" t="s">
        <v>121</v>
      </c>
      <c r="P137" s="163"/>
      <c r="Q137" s="165"/>
    </row>
    <row r="138" spans="2:17" s="16" customFormat="1" ht="180" x14ac:dyDescent="0.25">
      <c r="B138" s="85" t="s">
        <v>257</v>
      </c>
      <c r="C138" s="161" t="s">
        <v>258</v>
      </c>
      <c r="D138" s="85" t="s">
        <v>280</v>
      </c>
      <c r="E138" s="85">
        <v>1055916947</v>
      </c>
      <c r="F138" s="161" t="s">
        <v>281</v>
      </c>
      <c r="G138" s="161" t="s">
        <v>282</v>
      </c>
      <c r="H138" s="162">
        <v>40250</v>
      </c>
      <c r="I138" s="161"/>
      <c r="J138" s="163" t="s">
        <v>283</v>
      </c>
      <c r="K138" s="164" t="s">
        <v>284</v>
      </c>
      <c r="L138" s="165" t="s">
        <v>285</v>
      </c>
      <c r="M138" s="161" t="s">
        <v>121</v>
      </c>
      <c r="N138" s="161" t="s">
        <v>121</v>
      </c>
      <c r="O138" s="161" t="s">
        <v>121</v>
      </c>
      <c r="P138" s="163"/>
      <c r="Q138" s="165"/>
    </row>
    <row r="139" spans="2:17" s="16" customFormat="1" ht="240" x14ac:dyDescent="0.25">
      <c r="B139" s="85" t="s">
        <v>257</v>
      </c>
      <c r="C139" s="161" t="s">
        <v>258</v>
      </c>
      <c r="D139" s="85" t="s">
        <v>286</v>
      </c>
      <c r="E139" s="85">
        <v>24338589</v>
      </c>
      <c r="F139" s="161" t="s">
        <v>266</v>
      </c>
      <c r="G139" s="161" t="s">
        <v>267</v>
      </c>
      <c r="H139" s="162">
        <v>40298</v>
      </c>
      <c r="I139" s="161"/>
      <c r="J139" s="163" t="s">
        <v>287</v>
      </c>
      <c r="K139" s="164" t="s">
        <v>288</v>
      </c>
      <c r="L139" s="165" t="s">
        <v>289</v>
      </c>
      <c r="M139" s="161" t="s">
        <v>121</v>
      </c>
      <c r="N139" s="161" t="s">
        <v>121</v>
      </c>
      <c r="O139" s="161" t="s">
        <v>121</v>
      </c>
      <c r="P139" s="163"/>
      <c r="Q139" s="165"/>
    </row>
    <row r="140" spans="2:17" s="16" customFormat="1" ht="180" x14ac:dyDescent="0.25">
      <c r="B140" s="85" t="s">
        <v>257</v>
      </c>
      <c r="C140" s="161" t="s">
        <v>258</v>
      </c>
      <c r="D140" s="85" t="s">
        <v>290</v>
      </c>
      <c r="E140" s="85">
        <v>24340946</v>
      </c>
      <c r="F140" s="161" t="s">
        <v>272</v>
      </c>
      <c r="G140" s="161" t="s">
        <v>267</v>
      </c>
      <c r="H140" s="162">
        <v>40788</v>
      </c>
      <c r="I140" s="161" t="s">
        <v>291</v>
      </c>
      <c r="J140" s="163" t="s">
        <v>292</v>
      </c>
      <c r="K140" s="164" t="s">
        <v>293</v>
      </c>
      <c r="L140" s="165" t="s">
        <v>294</v>
      </c>
      <c r="M140" s="161" t="s">
        <v>121</v>
      </c>
      <c r="N140" s="161" t="s">
        <v>121</v>
      </c>
      <c r="O140" s="161" t="s">
        <v>121</v>
      </c>
      <c r="P140" s="163"/>
      <c r="Q140" s="165"/>
    </row>
    <row r="141" spans="2:17" s="16" customFormat="1" ht="120" x14ac:dyDescent="0.25">
      <c r="B141" s="85" t="s">
        <v>257</v>
      </c>
      <c r="C141" s="161" t="s">
        <v>258</v>
      </c>
      <c r="D141" s="85" t="s">
        <v>295</v>
      </c>
      <c r="E141" s="85">
        <v>24343547</v>
      </c>
      <c r="F141" s="161" t="s">
        <v>266</v>
      </c>
      <c r="G141" s="161" t="s">
        <v>267</v>
      </c>
      <c r="H141" s="162">
        <v>40347</v>
      </c>
      <c r="I141" s="161"/>
      <c r="J141" s="163" t="s">
        <v>296</v>
      </c>
      <c r="K141" s="164" t="s">
        <v>297</v>
      </c>
      <c r="L141" s="165" t="s">
        <v>298</v>
      </c>
      <c r="M141" s="161" t="s">
        <v>121</v>
      </c>
      <c r="N141" s="161" t="s">
        <v>121</v>
      </c>
      <c r="O141" s="161" t="s">
        <v>121</v>
      </c>
      <c r="P141" s="163"/>
      <c r="Q141" s="165"/>
    </row>
    <row r="142" spans="2:17" s="16" customFormat="1" ht="195" x14ac:dyDescent="0.25">
      <c r="B142" s="85" t="s">
        <v>257</v>
      </c>
      <c r="C142" s="161" t="s">
        <v>258</v>
      </c>
      <c r="D142" s="85" t="s">
        <v>299</v>
      </c>
      <c r="E142" s="85">
        <v>30232236</v>
      </c>
      <c r="F142" s="161" t="s">
        <v>272</v>
      </c>
      <c r="G142" s="161" t="s">
        <v>267</v>
      </c>
      <c r="H142" s="162">
        <v>39639</v>
      </c>
      <c r="I142" s="161" t="s">
        <v>300</v>
      </c>
      <c r="J142" s="163" t="s">
        <v>301</v>
      </c>
      <c r="K142" s="164" t="s">
        <v>302</v>
      </c>
      <c r="L142" s="165" t="s">
        <v>303</v>
      </c>
      <c r="M142" s="161" t="s">
        <v>121</v>
      </c>
      <c r="N142" s="161" t="s">
        <v>121</v>
      </c>
      <c r="O142" s="161" t="s">
        <v>121</v>
      </c>
      <c r="P142" s="232"/>
      <c r="Q142" s="233"/>
    </row>
    <row r="143" spans="2:17" s="16" customFormat="1" ht="90" x14ac:dyDescent="0.25">
      <c r="B143" s="85" t="s">
        <v>304</v>
      </c>
      <c r="C143" s="161" t="s">
        <v>258</v>
      </c>
      <c r="D143" s="85" t="s">
        <v>305</v>
      </c>
      <c r="E143" s="85">
        <v>30352629</v>
      </c>
      <c r="F143" s="161" t="s">
        <v>272</v>
      </c>
      <c r="G143" s="161" t="s">
        <v>267</v>
      </c>
      <c r="H143" s="162">
        <v>36035</v>
      </c>
      <c r="I143" s="161" t="s">
        <v>306</v>
      </c>
      <c r="J143" s="163" t="s">
        <v>268</v>
      </c>
      <c r="K143" s="164" t="s">
        <v>307</v>
      </c>
      <c r="L143" s="165" t="s">
        <v>308</v>
      </c>
      <c r="M143" s="161" t="s">
        <v>121</v>
      </c>
      <c r="N143" s="161" t="s">
        <v>121</v>
      </c>
      <c r="O143" s="161" t="s">
        <v>121</v>
      </c>
      <c r="P143" s="163"/>
      <c r="Q143" s="165"/>
    </row>
    <row r="144" spans="2:17" s="16" customFormat="1" ht="90" x14ac:dyDescent="0.25">
      <c r="B144" s="85" t="s">
        <v>304</v>
      </c>
      <c r="C144" s="161" t="s">
        <v>258</v>
      </c>
      <c r="D144" s="85" t="s">
        <v>309</v>
      </c>
      <c r="E144" s="85">
        <v>1053803549</v>
      </c>
      <c r="F144" s="161" t="s">
        <v>310</v>
      </c>
      <c r="G144" s="161" t="s">
        <v>311</v>
      </c>
      <c r="H144" s="162">
        <v>41761</v>
      </c>
      <c r="I144" s="161">
        <v>143186</v>
      </c>
      <c r="J144" s="163" t="s">
        <v>312</v>
      </c>
      <c r="K144" s="164" t="s">
        <v>313</v>
      </c>
      <c r="L144" s="165" t="s">
        <v>314</v>
      </c>
      <c r="M144" s="161" t="s">
        <v>121</v>
      </c>
      <c r="N144" s="161" t="s">
        <v>121</v>
      </c>
      <c r="O144" s="161" t="s">
        <v>121</v>
      </c>
      <c r="P144" s="163"/>
      <c r="Q144" s="165"/>
    </row>
    <row r="145" spans="2:17" s="16" customFormat="1" ht="90" x14ac:dyDescent="0.25">
      <c r="B145" s="85" t="s">
        <v>304</v>
      </c>
      <c r="C145" s="161" t="s">
        <v>258</v>
      </c>
      <c r="D145" s="85" t="s">
        <v>315</v>
      </c>
      <c r="E145" s="85">
        <v>30405724</v>
      </c>
      <c r="F145" s="161" t="s">
        <v>266</v>
      </c>
      <c r="G145" s="161" t="s">
        <v>267</v>
      </c>
      <c r="H145" s="162">
        <v>38261</v>
      </c>
      <c r="I145" s="161"/>
      <c r="J145" s="163" t="s">
        <v>268</v>
      </c>
      <c r="K145" s="164" t="s">
        <v>269</v>
      </c>
      <c r="L145" s="165" t="s">
        <v>308</v>
      </c>
      <c r="M145" s="161" t="s">
        <v>121</v>
      </c>
      <c r="N145" s="161" t="s">
        <v>121</v>
      </c>
      <c r="O145" s="161" t="s">
        <v>121</v>
      </c>
      <c r="P145" s="163"/>
      <c r="Q145" s="165"/>
    </row>
    <row r="146" spans="2:17" s="16" customFormat="1" ht="195" x14ac:dyDescent="0.25">
      <c r="B146" s="85" t="s">
        <v>304</v>
      </c>
      <c r="C146" s="161" t="s">
        <v>258</v>
      </c>
      <c r="D146" s="85" t="s">
        <v>316</v>
      </c>
      <c r="E146" s="85">
        <v>1130617787</v>
      </c>
      <c r="F146" s="161" t="s">
        <v>272</v>
      </c>
      <c r="G146" s="161" t="s">
        <v>317</v>
      </c>
      <c r="H146" s="162">
        <v>41216</v>
      </c>
      <c r="I146" s="161" t="s">
        <v>318</v>
      </c>
      <c r="J146" s="163" t="s">
        <v>319</v>
      </c>
      <c r="K146" s="164" t="s">
        <v>320</v>
      </c>
      <c r="L146" s="165" t="s">
        <v>321</v>
      </c>
      <c r="M146" s="161" t="s">
        <v>121</v>
      </c>
      <c r="N146" s="161" t="s">
        <v>121</v>
      </c>
      <c r="O146" s="161" t="s">
        <v>121</v>
      </c>
      <c r="P146" s="163"/>
      <c r="Q146" s="165"/>
    </row>
    <row r="147" spans="2:17" s="16" customFormat="1" ht="195" x14ac:dyDescent="0.25">
      <c r="B147" s="85" t="s">
        <v>304</v>
      </c>
      <c r="C147" s="161" t="s">
        <v>258</v>
      </c>
      <c r="D147" s="85" t="s">
        <v>322</v>
      </c>
      <c r="E147" s="85">
        <v>1060647348</v>
      </c>
      <c r="F147" s="161" t="s">
        <v>266</v>
      </c>
      <c r="G147" s="161" t="s">
        <v>267</v>
      </c>
      <c r="H147" s="162">
        <v>40579</v>
      </c>
      <c r="I147" s="161"/>
      <c r="J147" s="163" t="s">
        <v>323</v>
      </c>
      <c r="K147" s="164" t="s">
        <v>324</v>
      </c>
      <c r="L147" s="165" t="s">
        <v>325</v>
      </c>
      <c r="M147" s="161" t="s">
        <v>121</v>
      </c>
      <c r="N147" s="161" t="s">
        <v>121</v>
      </c>
      <c r="O147" s="161" t="s">
        <v>121</v>
      </c>
      <c r="P147" s="163"/>
      <c r="Q147" s="165"/>
    </row>
    <row r="148" spans="2:17" s="16" customFormat="1" ht="150" x14ac:dyDescent="0.25">
      <c r="B148" s="85" t="s">
        <v>304</v>
      </c>
      <c r="C148" s="161" t="s">
        <v>258</v>
      </c>
      <c r="D148" s="85" t="s">
        <v>326</v>
      </c>
      <c r="E148" s="85">
        <v>9976740</v>
      </c>
      <c r="F148" s="161" t="s">
        <v>327</v>
      </c>
      <c r="G148" s="161" t="s">
        <v>328</v>
      </c>
      <c r="H148" s="162">
        <v>39262</v>
      </c>
      <c r="I148" s="161" t="s">
        <v>329</v>
      </c>
      <c r="J148" s="163" t="s">
        <v>330</v>
      </c>
      <c r="K148" s="164" t="s">
        <v>331</v>
      </c>
      <c r="L148" s="165" t="s">
        <v>332</v>
      </c>
      <c r="M148" s="161" t="s">
        <v>121</v>
      </c>
      <c r="N148" s="161" t="s">
        <v>121</v>
      </c>
      <c r="O148" s="161" t="s">
        <v>121</v>
      </c>
      <c r="P148" s="163"/>
      <c r="Q148" s="165"/>
    </row>
    <row r="149" spans="2:17" s="16" customFormat="1" ht="105" x14ac:dyDescent="0.25">
      <c r="B149" s="85" t="s">
        <v>304</v>
      </c>
      <c r="C149" s="161" t="s">
        <v>258</v>
      </c>
      <c r="D149" s="85" t="s">
        <v>333</v>
      </c>
      <c r="E149" s="85">
        <v>30397064</v>
      </c>
      <c r="F149" s="161" t="s">
        <v>266</v>
      </c>
      <c r="G149" s="161" t="s">
        <v>267</v>
      </c>
      <c r="H149" s="162">
        <v>37603</v>
      </c>
      <c r="I149" s="161"/>
      <c r="J149" s="163" t="s">
        <v>334</v>
      </c>
      <c r="K149" s="164" t="s">
        <v>335</v>
      </c>
      <c r="L149" s="165" t="s">
        <v>336</v>
      </c>
      <c r="M149" s="161" t="s">
        <v>121</v>
      </c>
      <c r="N149" s="161" t="s">
        <v>121</v>
      </c>
      <c r="O149" s="161" t="s">
        <v>121</v>
      </c>
      <c r="P149" s="163"/>
      <c r="Q149" s="165"/>
    </row>
    <row r="150" spans="2:17" s="16" customFormat="1" ht="120" x14ac:dyDescent="0.25">
      <c r="B150" s="85" t="s">
        <v>304</v>
      </c>
      <c r="C150" s="161" t="s">
        <v>258</v>
      </c>
      <c r="D150" s="85" t="s">
        <v>337</v>
      </c>
      <c r="E150" s="85">
        <v>1053771988</v>
      </c>
      <c r="F150" s="161" t="s">
        <v>266</v>
      </c>
      <c r="G150" s="161" t="s">
        <v>267</v>
      </c>
      <c r="H150" s="162">
        <v>40522</v>
      </c>
      <c r="I150" s="161"/>
      <c r="J150" s="163" t="s">
        <v>338</v>
      </c>
      <c r="K150" s="164" t="s">
        <v>339</v>
      </c>
      <c r="L150" s="165" t="s">
        <v>340</v>
      </c>
      <c r="M150" s="161" t="s">
        <v>121</v>
      </c>
      <c r="N150" s="161" t="s">
        <v>121</v>
      </c>
      <c r="O150" s="161" t="s">
        <v>121</v>
      </c>
      <c r="P150" s="163"/>
      <c r="Q150" s="165"/>
    </row>
    <row r="151" spans="2:17" s="16" customFormat="1" ht="90" x14ac:dyDescent="0.25">
      <c r="B151" s="85" t="s">
        <v>304</v>
      </c>
      <c r="C151" s="161" t="s">
        <v>258</v>
      </c>
      <c r="D151" s="85" t="s">
        <v>341</v>
      </c>
      <c r="E151" s="85">
        <v>1053796479</v>
      </c>
      <c r="F151" s="161" t="s">
        <v>272</v>
      </c>
      <c r="G151" s="161" t="s">
        <v>267</v>
      </c>
      <c r="H151" s="162">
        <v>41166</v>
      </c>
      <c r="I151" s="161" t="s">
        <v>342</v>
      </c>
      <c r="J151" s="163" t="s">
        <v>268</v>
      </c>
      <c r="K151" s="164" t="s">
        <v>343</v>
      </c>
      <c r="L151" s="165" t="s">
        <v>344</v>
      </c>
      <c r="M151" s="161" t="s">
        <v>121</v>
      </c>
      <c r="N151" s="161" t="s">
        <v>121</v>
      </c>
      <c r="O151" s="161" t="s">
        <v>121</v>
      </c>
      <c r="P151" s="232"/>
      <c r="Q151" s="233"/>
    </row>
    <row r="152" spans="2:17" s="16" customFormat="1" ht="90" x14ac:dyDescent="0.25">
      <c r="B152" s="85" t="s">
        <v>304</v>
      </c>
      <c r="C152" s="161" t="s">
        <v>258</v>
      </c>
      <c r="D152" s="85" t="s">
        <v>345</v>
      </c>
      <c r="E152" s="85">
        <v>34000675</v>
      </c>
      <c r="F152" s="161" t="s">
        <v>266</v>
      </c>
      <c r="G152" s="161" t="s">
        <v>267</v>
      </c>
      <c r="H152" s="162">
        <v>41913</v>
      </c>
      <c r="I152" s="161"/>
      <c r="J152" s="163" t="s">
        <v>268</v>
      </c>
      <c r="K152" s="164" t="s">
        <v>346</v>
      </c>
      <c r="L152" s="165" t="s">
        <v>344</v>
      </c>
      <c r="M152" s="161" t="s">
        <v>121</v>
      </c>
      <c r="N152" s="161" t="s">
        <v>121</v>
      </c>
      <c r="O152" s="161" t="s">
        <v>121</v>
      </c>
      <c r="P152" s="163"/>
      <c r="Q152" s="165"/>
    </row>
    <row r="153" spans="2:17" s="16" customFormat="1" ht="120" x14ac:dyDescent="0.25">
      <c r="B153" s="85" t="s">
        <v>304</v>
      </c>
      <c r="C153" s="161" t="s">
        <v>258</v>
      </c>
      <c r="D153" s="85" t="s">
        <v>347</v>
      </c>
      <c r="E153" s="85">
        <v>30286761</v>
      </c>
      <c r="F153" s="161" t="s">
        <v>266</v>
      </c>
      <c r="G153" s="161" t="s">
        <v>267</v>
      </c>
      <c r="H153" s="162">
        <v>41708</v>
      </c>
      <c r="I153" s="161"/>
      <c r="J153" s="163" t="s">
        <v>348</v>
      </c>
      <c r="K153" s="164" t="s">
        <v>349</v>
      </c>
      <c r="L153" s="165" t="s">
        <v>350</v>
      </c>
      <c r="M153" s="161" t="s">
        <v>121</v>
      </c>
      <c r="N153" s="161" t="s">
        <v>121</v>
      </c>
      <c r="O153" s="161" t="s">
        <v>121</v>
      </c>
      <c r="P153" s="163"/>
      <c r="Q153" s="165"/>
    </row>
    <row r="154" spans="2:17" s="16" customFormat="1" ht="195" x14ac:dyDescent="0.25">
      <c r="B154" s="85" t="s">
        <v>304</v>
      </c>
      <c r="C154" s="161" t="s">
        <v>258</v>
      </c>
      <c r="D154" s="85" t="s">
        <v>351</v>
      </c>
      <c r="E154" s="85">
        <v>30401356</v>
      </c>
      <c r="F154" s="161" t="s">
        <v>266</v>
      </c>
      <c r="G154" s="161" t="s">
        <v>267</v>
      </c>
      <c r="H154" s="162">
        <v>38261</v>
      </c>
      <c r="I154" s="161"/>
      <c r="J154" s="163" t="s">
        <v>352</v>
      </c>
      <c r="K154" s="164" t="s">
        <v>353</v>
      </c>
      <c r="L154" s="165" t="s">
        <v>354</v>
      </c>
      <c r="M154" s="161" t="s">
        <v>121</v>
      </c>
      <c r="N154" s="161" t="s">
        <v>121</v>
      </c>
      <c r="O154" s="161" t="s">
        <v>121</v>
      </c>
      <c r="P154" s="163"/>
      <c r="Q154" s="165"/>
    </row>
    <row r="155" spans="2:17" s="16" customFormat="1" ht="150" x14ac:dyDescent="0.25">
      <c r="B155" s="85" t="s">
        <v>304</v>
      </c>
      <c r="C155" s="161" t="s">
        <v>258</v>
      </c>
      <c r="D155" s="85" t="s">
        <v>355</v>
      </c>
      <c r="E155" s="85">
        <v>30321798</v>
      </c>
      <c r="F155" s="161" t="s">
        <v>310</v>
      </c>
      <c r="G155" s="161" t="s">
        <v>311</v>
      </c>
      <c r="H155" s="162">
        <v>41565</v>
      </c>
      <c r="I155" s="161">
        <v>140015</v>
      </c>
      <c r="J155" s="163" t="s">
        <v>356</v>
      </c>
      <c r="K155" s="164" t="s">
        <v>357</v>
      </c>
      <c r="L155" s="165" t="s">
        <v>358</v>
      </c>
      <c r="M155" s="161" t="s">
        <v>121</v>
      </c>
      <c r="N155" s="161" t="s">
        <v>121</v>
      </c>
      <c r="O155" s="161" t="s">
        <v>121</v>
      </c>
      <c r="P155" s="163"/>
      <c r="Q155" s="165"/>
    </row>
    <row r="156" spans="2:17" s="16" customFormat="1" ht="90" x14ac:dyDescent="0.25">
      <c r="B156" s="85" t="s">
        <v>304</v>
      </c>
      <c r="C156" s="161" t="s">
        <v>258</v>
      </c>
      <c r="D156" s="85" t="s">
        <v>359</v>
      </c>
      <c r="E156" s="85">
        <v>1053806650</v>
      </c>
      <c r="F156" s="161" t="s">
        <v>310</v>
      </c>
      <c r="G156" s="161" t="s">
        <v>328</v>
      </c>
      <c r="H156" s="162">
        <v>41410</v>
      </c>
      <c r="I156" s="161">
        <v>142253</v>
      </c>
      <c r="J156" s="163" t="s">
        <v>360</v>
      </c>
      <c r="K156" s="164" t="s">
        <v>361</v>
      </c>
      <c r="L156" s="165" t="s">
        <v>362</v>
      </c>
      <c r="M156" s="161" t="s">
        <v>121</v>
      </c>
      <c r="N156" s="161" t="s">
        <v>121</v>
      </c>
      <c r="O156" s="161" t="s">
        <v>121</v>
      </c>
      <c r="P156" s="163"/>
      <c r="Q156" s="165"/>
    </row>
    <row r="157" spans="2:17" s="16" customFormat="1" ht="120" x14ac:dyDescent="0.25">
      <c r="B157" s="85" t="s">
        <v>304</v>
      </c>
      <c r="C157" s="161" t="s">
        <v>258</v>
      </c>
      <c r="D157" s="85" t="s">
        <v>363</v>
      </c>
      <c r="E157" s="85">
        <v>1053788674</v>
      </c>
      <c r="F157" s="161" t="s">
        <v>266</v>
      </c>
      <c r="G157" s="161" t="s">
        <v>267</v>
      </c>
      <c r="H157" s="162">
        <v>41263</v>
      </c>
      <c r="I157" s="161"/>
      <c r="J157" s="163" t="s">
        <v>364</v>
      </c>
      <c r="K157" s="164" t="s">
        <v>365</v>
      </c>
      <c r="L157" s="165" t="s">
        <v>366</v>
      </c>
      <c r="M157" s="161" t="s">
        <v>121</v>
      </c>
      <c r="N157" s="161" t="s">
        <v>121</v>
      </c>
      <c r="O157" s="161" t="s">
        <v>121</v>
      </c>
      <c r="P157" s="166"/>
      <c r="Q157" s="167"/>
    </row>
    <row r="158" spans="2:17" s="16" customFormat="1" ht="135" x14ac:dyDescent="0.25">
      <c r="B158" s="85" t="s">
        <v>304</v>
      </c>
      <c r="C158" s="161" t="s">
        <v>258</v>
      </c>
      <c r="D158" s="85" t="s">
        <v>367</v>
      </c>
      <c r="E158" s="85">
        <v>1053770994</v>
      </c>
      <c r="F158" s="161" t="s">
        <v>266</v>
      </c>
      <c r="G158" s="161" t="s">
        <v>267</v>
      </c>
      <c r="H158" s="162">
        <v>40948</v>
      </c>
      <c r="I158" s="161"/>
      <c r="J158" s="163" t="s">
        <v>368</v>
      </c>
      <c r="K158" s="164" t="s">
        <v>369</v>
      </c>
      <c r="L158" s="165" t="s">
        <v>370</v>
      </c>
      <c r="M158" s="161" t="s">
        <v>121</v>
      </c>
      <c r="N158" s="161" t="s">
        <v>121</v>
      </c>
      <c r="O158" s="161" t="s">
        <v>121</v>
      </c>
      <c r="P158" s="166"/>
      <c r="Q158" s="167"/>
    </row>
    <row r="159" spans="2:17" s="16" customFormat="1" ht="120" x14ac:dyDescent="0.25">
      <c r="B159" s="85" t="s">
        <v>304</v>
      </c>
      <c r="C159" s="161" t="s">
        <v>258</v>
      </c>
      <c r="D159" s="85" t="s">
        <v>371</v>
      </c>
      <c r="E159" s="85">
        <v>30315266</v>
      </c>
      <c r="F159" s="161" t="s">
        <v>266</v>
      </c>
      <c r="G159" s="161" t="s">
        <v>267</v>
      </c>
      <c r="H159" s="162">
        <v>41708</v>
      </c>
      <c r="I159" s="161"/>
      <c r="J159" s="163" t="s">
        <v>372</v>
      </c>
      <c r="K159" s="164" t="s">
        <v>373</v>
      </c>
      <c r="L159" s="165" t="s">
        <v>374</v>
      </c>
      <c r="M159" s="161" t="s">
        <v>121</v>
      </c>
      <c r="N159" s="161" t="s">
        <v>121</v>
      </c>
      <c r="O159" s="161" t="s">
        <v>121</v>
      </c>
      <c r="P159" s="166"/>
      <c r="Q159" s="167"/>
    </row>
    <row r="160" spans="2:17" s="16" customFormat="1" ht="195" x14ac:dyDescent="0.25">
      <c r="B160" s="85" t="s">
        <v>304</v>
      </c>
      <c r="C160" s="161" t="s">
        <v>258</v>
      </c>
      <c r="D160" s="85" t="s">
        <v>375</v>
      </c>
      <c r="E160" s="85">
        <v>1053809449</v>
      </c>
      <c r="F160" s="161" t="s">
        <v>310</v>
      </c>
      <c r="G160" s="161" t="s">
        <v>328</v>
      </c>
      <c r="H160" s="162">
        <v>41817</v>
      </c>
      <c r="I160" s="161"/>
      <c r="J160" s="163" t="s">
        <v>376</v>
      </c>
      <c r="K160" s="164" t="s">
        <v>377</v>
      </c>
      <c r="L160" s="165" t="s">
        <v>378</v>
      </c>
      <c r="M160" s="161" t="s">
        <v>121</v>
      </c>
      <c r="N160" s="161" t="s">
        <v>121</v>
      </c>
      <c r="O160" s="161"/>
      <c r="P160" s="232"/>
      <c r="Q160" s="233"/>
    </row>
    <row r="162" spans="2:17" ht="15.75" thickBot="1" x14ac:dyDescent="0.3"/>
    <row r="163" spans="2:17" ht="27" thickBot="1" x14ac:dyDescent="0.3">
      <c r="B163" s="228" t="s">
        <v>43</v>
      </c>
      <c r="C163" s="229"/>
      <c r="D163" s="229"/>
      <c r="E163" s="229"/>
      <c r="F163" s="229"/>
      <c r="G163" s="229"/>
      <c r="H163" s="229"/>
      <c r="I163" s="229"/>
      <c r="J163" s="229"/>
      <c r="K163" s="229"/>
      <c r="L163" s="229"/>
      <c r="M163" s="229"/>
      <c r="N163" s="230"/>
    </row>
    <row r="166" spans="2:17" ht="46.15" customHeight="1" x14ac:dyDescent="0.25">
      <c r="B166" s="42" t="s">
        <v>33</v>
      </c>
      <c r="C166" s="42" t="s">
        <v>44</v>
      </c>
      <c r="D166" s="209" t="s">
        <v>3</v>
      </c>
      <c r="E166" s="210"/>
    </row>
    <row r="167" spans="2:17" ht="46.9" customHeight="1" x14ac:dyDescent="0.25">
      <c r="B167" s="43" t="s">
        <v>111</v>
      </c>
      <c r="C167" s="137" t="s">
        <v>121</v>
      </c>
      <c r="D167" s="234"/>
      <c r="E167" s="234"/>
    </row>
    <row r="170" spans="2:17" ht="26.25" x14ac:dyDescent="0.25">
      <c r="B170" s="205" t="s">
        <v>61</v>
      </c>
      <c r="C170" s="206"/>
      <c r="D170" s="206"/>
      <c r="E170" s="206"/>
      <c r="F170" s="206"/>
      <c r="G170" s="206"/>
      <c r="H170" s="206"/>
      <c r="I170" s="206"/>
      <c r="J170" s="206"/>
      <c r="K170" s="206"/>
      <c r="L170" s="206"/>
      <c r="M170" s="206"/>
      <c r="N170" s="206"/>
      <c r="O170" s="206"/>
      <c r="P170" s="206"/>
    </row>
    <row r="172" spans="2:17" ht="15.75" thickBot="1" x14ac:dyDescent="0.3"/>
    <row r="173" spans="2:17" ht="27" thickBot="1" x14ac:dyDescent="0.3">
      <c r="B173" s="228" t="s">
        <v>51</v>
      </c>
      <c r="C173" s="229"/>
      <c r="D173" s="229"/>
      <c r="E173" s="229"/>
      <c r="F173" s="229"/>
      <c r="G173" s="229"/>
      <c r="H173" s="229"/>
      <c r="I173" s="229"/>
      <c r="J173" s="229"/>
      <c r="K173" s="229"/>
      <c r="L173" s="229"/>
      <c r="M173" s="229"/>
      <c r="N173" s="230"/>
    </row>
    <row r="175" spans="2:17" ht="15.75" thickBot="1" x14ac:dyDescent="0.3">
      <c r="M175" s="40"/>
      <c r="N175" s="40"/>
    </row>
    <row r="176" spans="2:17" s="71" customFormat="1" ht="109.5" customHeight="1" x14ac:dyDescent="0.25">
      <c r="B176" s="82" t="s">
        <v>130</v>
      </c>
      <c r="C176" s="82" t="s">
        <v>131</v>
      </c>
      <c r="D176" s="82" t="s">
        <v>132</v>
      </c>
      <c r="E176" s="82" t="s">
        <v>42</v>
      </c>
      <c r="F176" s="82" t="s">
        <v>22</v>
      </c>
      <c r="G176" s="82" t="s">
        <v>91</v>
      </c>
      <c r="H176" s="82" t="s">
        <v>17</v>
      </c>
      <c r="I176" s="82" t="s">
        <v>10</v>
      </c>
      <c r="J176" s="82" t="s">
        <v>31</v>
      </c>
      <c r="K176" s="82" t="s">
        <v>58</v>
      </c>
      <c r="L176" s="82" t="s">
        <v>20</v>
      </c>
      <c r="M176" s="82" t="s">
        <v>26</v>
      </c>
      <c r="N176" s="82" t="s">
        <v>133</v>
      </c>
      <c r="O176" s="82" t="s">
        <v>36</v>
      </c>
      <c r="P176" s="83" t="s">
        <v>11</v>
      </c>
      <c r="Q176" s="83" t="s">
        <v>19</v>
      </c>
    </row>
    <row r="177" spans="1:26" s="77" customFormat="1" ht="85.5" x14ac:dyDescent="0.2">
      <c r="A177" s="31">
        <v>1</v>
      </c>
      <c r="B177" s="145" t="s">
        <v>185</v>
      </c>
      <c r="C177" s="145" t="s">
        <v>185</v>
      </c>
      <c r="D177" s="79" t="s">
        <v>190</v>
      </c>
      <c r="E177" s="73" t="s">
        <v>379</v>
      </c>
      <c r="F177" s="74" t="s">
        <v>121</v>
      </c>
      <c r="G177" s="115"/>
      <c r="H177" s="81">
        <v>40568</v>
      </c>
      <c r="I177" s="75">
        <v>41250</v>
      </c>
      <c r="J177" s="75" t="s">
        <v>122</v>
      </c>
      <c r="K177" s="146">
        <v>10.46</v>
      </c>
      <c r="L177" s="146">
        <v>0</v>
      </c>
      <c r="M177" s="66">
        <v>7300</v>
      </c>
      <c r="N177" s="15"/>
      <c r="O177" s="15">
        <v>4990533004</v>
      </c>
      <c r="P177" s="15">
        <v>2580</v>
      </c>
      <c r="Q177" s="116"/>
      <c r="R177" s="76"/>
      <c r="S177" s="76"/>
      <c r="T177" s="76"/>
      <c r="U177" s="76"/>
      <c r="V177" s="76"/>
      <c r="W177" s="76"/>
      <c r="X177" s="76"/>
      <c r="Y177" s="76"/>
      <c r="Z177" s="76"/>
    </row>
    <row r="178" spans="1:26" s="77" customFormat="1" ht="85.5" x14ac:dyDescent="0.2">
      <c r="A178" s="31">
        <f>+A177+1</f>
        <v>2</v>
      </c>
      <c r="B178" s="145" t="s">
        <v>185</v>
      </c>
      <c r="C178" s="145" t="s">
        <v>185</v>
      </c>
      <c r="D178" s="79" t="s">
        <v>190</v>
      </c>
      <c r="E178" s="73" t="s">
        <v>380</v>
      </c>
      <c r="F178" s="74" t="s">
        <v>121</v>
      </c>
      <c r="G178" s="74"/>
      <c r="H178" s="81">
        <v>40930</v>
      </c>
      <c r="I178" s="75">
        <v>41273</v>
      </c>
      <c r="J178" s="75" t="s">
        <v>122</v>
      </c>
      <c r="K178" s="146">
        <v>11.2</v>
      </c>
      <c r="L178" s="146">
        <v>0</v>
      </c>
      <c r="M178" s="66">
        <v>7370</v>
      </c>
      <c r="N178" s="15"/>
      <c r="O178" s="15">
        <v>5696621306</v>
      </c>
      <c r="P178" s="15">
        <v>2574</v>
      </c>
      <c r="Q178" s="116"/>
      <c r="R178" s="76"/>
      <c r="S178" s="76"/>
      <c r="T178" s="76"/>
      <c r="U178" s="76"/>
      <c r="V178" s="76"/>
      <c r="W178" s="76"/>
      <c r="X178" s="76"/>
      <c r="Y178" s="76"/>
      <c r="Z178" s="76"/>
    </row>
    <row r="179" spans="1:26" s="77" customFormat="1" x14ac:dyDescent="0.25">
      <c r="A179" s="31">
        <f t="shared" ref="A179:A184" si="3">+A178+1</f>
        <v>3</v>
      </c>
      <c r="B179" s="78"/>
      <c r="C179" s="79"/>
      <c r="D179" s="78"/>
      <c r="E179" s="73"/>
      <c r="F179" s="74"/>
      <c r="G179" s="74"/>
      <c r="H179" s="74"/>
      <c r="I179" s="75"/>
      <c r="J179" s="75"/>
      <c r="K179" s="75"/>
      <c r="L179" s="75"/>
      <c r="M179" s="66"/>
      <c r="N179" s="66"/>
      <c r="O179" s="15"/>
      <c r="P179" s="15"/>
      <c r="Q179" s="116"/>
      <c r="R179" s="76"/>
      <c r="S179" s="76"/>
      <c r="T179" s="76"/>
      <c r="U179" s="76"/>
      <c r="V179" s="76"/>
      <c r="W179" s="76"/>
      <c r="X179" s="76"/>
      <c r="Y179" s="76"/>
      <c r="Z179" s="76"/>
    </row>
    <row r="180" spans="1:26" s="77" customFormat="1" x14ac:dyDescent="0.25">
      <c r="A180" s="31">
        <f t="shared" si="3"/>
        <v>4</v>
      </c>
      <c r="B180" s="78"/>
      <c r="C180" s="79"/>
      <c r="D180" s="78"/>
      <c r="E180" s="73"/>
      <c r="F180" s="74"/>
      <c r="G180" s="74"/>
      <c r="H180" s="74"/>
      <c r="I180" s="75"/>
      <c r="J180" s="75"/>
      <c r="K180" s="75"/>
      <c r="L180" s="75"/>
      <c r="M180" s="66"/>
      <c r="N180" s="66"/>
      <c r="O180" s="15"/>
      <c r="P180" s="15"/>
      <c r="Q180" s="116"/>
      <c r="R180" s="76"/>
      <c r="S180" s="76"/>
      <c r="T180" s="76"/>
      <c r="U180" s="76"/>
      <c r="V180" s="76"/>
      <c r="W180" s="76"/>
      <c r="X180" s="76"/>
      <c r="Y180" s="76"/>
      <c r="Z180" s="76"/>
    </row>
    <row r="181" spans="1:26" s="77" customFormat="1" x14ac:dyDescent="0.25">
      <c r="A181" s="31">
        <f t="shared" si="3"/>
        <v>5</v>
      </c>
      <c r="B181" s="78"/>
      <c r="C181" s="79"/>
      <c r="D181" s="78"/>
      <c r="E181" s="73"/>
      <c r="F181" s="74"/>
      <c r="G181" s="74"/>
      <c r="H181" s="74"/>
      <c r="I181" s="75"/>
      <c r="J181" s="75"/>
      <c r="K181" s="75"/>
      <c r="L181" s="75"/>
      <c r="M181" s="66"/>
      <c r="N181" s="66"/>
      <c r="O181" s="15"/>
      <c r="P181" s="15"/>
      <c r="Q181" s="116"/>
      <c r="R181" s="76"/>
      <c r="S181" s="76"/>
      <c r="T181" s="76"/>
      <c r="U181" s="76"/>
      <c r="V181" s="76"/>
      <c r="W181" s="76"/>
      <c r="X181" s="76"/>
      <c r="Y181" s="76"/>
      <c r="Z181" s="76"/>
    </row>
    <row r="182" spans="1:26" s="77" customFormat="1" x14ac:dyDescent="0.25">
      <c r="A182" s="31">
        <f t="shared" si="3"/>
        <v>6</v>
      </c>
      <c r="B182" s="78"/>
      <c r="C182" s="79"/>
      <c r="D182" s="78"/>
      <c r="E182" s="73"/>
      <c r="F182" s="74"/>
      <c r="G182" s="74"/>
      <c r="H182" s="74"/>
      <c r="I182" s="75"/>
      <c r="J182" s="75"/>
      <c r="K182" s="75"/>
      <c r="L182" s="75"/>
      <c r="M182" s="66"/>
      <c r="N182" s="66"/>
      <c r="O182" s="15"/>
      <c r="P182" s="15"/>
      <c r="Q182" s="116"/>
      <c r="R182" s="76"/>
      <c r="S182" s="76"/>
      <c r="T182" s="76"/>
      <c r="U182" s="76"/>
      <c r="V182" s="76"/>
      <c r="W182" s="76"/>
      <c r="X182" s="76"/>
      <c r="Y182" s="76"/>
      <c r="Z182" s="76"/>
    </row>
    <row r="183" spans="1:26" s="77" customFormat="1" x14ac:dyDescent="0.25">
      <c r="A183" s="31">
        <f t="shared" si="3"/>
        <v>7</v>
      </c>
      <c r="B183" s="78"/>
      <c r="C183" s="79"/>
      <c r="D183" s="78"/>
      <c r="E183" s="73"/>
      <c r="F183" s="74"/>
      <c r="G183" s="74"/>
      <c r="H183" s="74"/>
      <c r="I183" s="75"/>
      <c r="J183" s="75"/>
      <c r="K183" s="75"/>
      <c r="L183" s="75"/>
      <c r="M183" s="66"/>
      <c r="N183" s="66"/>
      <c r="O183" s="15"/>
      <c r="P183" s="15"/>
      <c r="Q183" s="116"/>
      <c r="R183" s="76"/>
      <c r="S183" s="76"/>
      <c r="T183" s="76"/>
      <c r="U183" s="76"/>
      <c r="V183" s="76"/>
      <c r="W183" s="76"/>
      <c r="X183" s="76"/>
      <c r="Y183" s="76"/>
      <c r="Z183" s="76"/>
    </row>
    <row r="184" spans="1:26" s="77" customFormat="1" x14ac:dyDescent="0.25">
      <c r="A184" s="31">
        <f t="shared" si="3"/>
        <v>8</v>
      </c>
      <c r="B184" s="78"/>
      <c r="C184" s="79"/>
      <c r="D184" s="78"/>
      <c r="E184" s="73"/>
      <c r="F184" s="74"/>
      <c r="G184" s="74"/>
      <c r="H184" s="74"/>
      <c r="I184" s="75"/>
      <c r="J184" s="75"/>
      <c r="K184" s="75"/>
      <c r="L184" s="75"/>
      <c r="M184" s="66"/>
      <c r="N184" s="66"/>
      <c r="O184" s="15"/>
      <c r="P184" s="15"/>
      <c r="Q184" s="116"/>
      <c r="R184" s="76"/>
      <c r="S184" s="76"/>
      <c r="T184" s="76"/>
      <c r="U184" s="76"/>
      <c r="V184" s="76"/>
      <c r="W184" s="76"/>
      <c r="X184" s="76"/>
      <c r="Y184" s="76"/>
      <c r="Z184" s="76"/>
    </row>
    <row r="185" spans="1:26" s="77" customFormat="1" x14ac:dyDescent="0.25">
      <c r="A185" s="31"/>
      <c r="B185" s="32" t="s">
        <v>16</v>
      </c>
      <c r="C185" s="79"/>
      <c r="D185" s="78"/>
      <c r="E185" s="73"/>
      <c r="F185" s="74"/>
      <c r="G185" s="74"/>
      <c r="H185" s="74"/>
      <c r="I185" s="75"/>
      <c r="J185" s="75"/>
      <c r="K185" s="80">
        <f t="shared" ref="K185:N185" si="4">SUM(K177:K184)</f>
        <v>21.66</v>
      </c>
      <c r="L185" s="80">
        <f t="shared" si="4"/>
        <v>0</v>
      </c>
      <c r="M185" s="114">
        <f t="shared" si="4"/>
        <v>14670</v>
      </c>
      <c r="N185" s="80">
        <f t="shared" si="4"/>
        <v>0</v>
      </c>
      <c r="O185" s="15"/>
      <c r="P185" s="15"/>
      <c r="Q185" s="117"/>
    </row>
    <row r="186" spans="1:26" x14ac:dyDescent="0.25">
      <c r="B186" s="16"/>
      <c r="C186" s="16"/>
      <c r="D186" s="16"/>
      <c r="E186" s="17"/>
      <c r="F186" s="16"/>
      <c r="G186" s="16"/>
      <c r="H186" s="16"/>
      <c r="I186" s="16"/>
      <c r="J186" s="16"/>
      <c r="K186" s="16"/>
      <c r="L186" s="16"/>
      <c r="M186" s="16"/>
      <c r="N186" s="16"/>
      <c r="O186" s="16"/>
      <c r="P186" s="16"/>
    </row>
    <row r="187" spans="1:26" ht="18.75" x14ac:dyDescent="0.25">
      <c r="B187" s="36" t="s">
        <v>32</v>
      </c>
      <c r="C187" s="46">
        <f>+K185</f>
        <v>21.66</v>
      </c>
      <c r="H187" s="18"/>
      <c r="I187" s="18"/>
      <c r="J187" s="18"/>
      <c r="K187" s="18"/>
      <c r="L187" s="18"/>
      <c r="M187" s="18"/>
      <c r="N187" s="16"/>
      <c r="O187" s="16"/>
      <c r="P187" s="16"/>
    </row>
    <row r="189" spans="1:26" ht="15.75" thickBot="1" x14ac:dyDescent="0.3"/>
    <row r="190" spans="1:26" ht="37.15" customHeight="1" thickBot="1" x14ac:dyDescent="0.3">
      <c r="B190" s="48" t="s">
        <v>46</v>
      </c>
      <c r="C190" s="49" t="s">
        <v>47</v>
      </c>
      <c r="D190" s="48" t="s">
        <v>48</v>
      </c>
      <c r="E190" s="49" t="s">
        <v>52</v>
      </c>
    </row>
    <row r="191" spans="1:26" ht="41.45" customHeight="1" x14ac:dyDescent="0.25">
      <c r="B191" s="41" t="s">
        <v>112</v>
      </c>
      <c r="C191" s="44">
        <v>20</v>
      </c>
      <c r="D191" s="44">
        <v>0</v>
      </c>
      <c r="E191" s="235">
        <f>+D191+D192+D193</f>
        <v>40</v>
      </c>
    </row>
    <row r="192" spans="1:26" x14ac:dyDescent="0.25">
      <c r="B192" s="41" t="s">
        <v>113</v>
      </c>
      <c r="C192" s="34">
        <v>30</v>
      </c>
      <c r="D192" s="137">
        <v>0</v>
      </c>
      <c r="E192" s="236"/>
    </row>
    <row r="193" spans="2:17" ht="15.75" thickBot="1" x14ac:dyDescent="0.3">
      <c r="B193" s="41" t="s">
        <v>114</v>
      </c>
      <c r="C193" s="45">
        <v>40</v>
      </c>
      <c r="D193" s="45">
        <v>40</v>
      </c>
      <c r="E193" s="237"/>
    </row>
    <row r="195" spans="2:17" ht="15.75" thickBot="1" x14ac:dyDescent="0.3"/>
    <row r="196" spans="2:17" ht="27" thickBot="1" x14ac:dyDescent="0.3">
      <c r="B196" s="228" t="s">
        <v>49</v>
      </c>
      <c r="C196" s="229"/>
      <c r="D196" s="229"/>
      <c r="E196" s="229"/>
      <c r="F196" s="229"/>
      <c r="G196" s="229"/>
      <c r="H196" s="229"/>
      <c r="I196" s="229"/>
      <c r="J196" s="229"/>
      <c r="K196" s="229"/>
      <c r="L196" s="229"/>
      <c r="M196" s="229"/>
      <c r="N196" s="230"/>
    </row>
    <row r="198" spans="2:17" ht="76.5" customHeight="1" x14ac:dyDescent="0.25">
      <c r="B198" s="84" t="s">
        <v>0</v>
      </c>
      <c r="C198" s="84" t="s">
        <v>39</v>
      </c>
      <c r="D198" s="84" t="s">
        <v>40</v>
      </c>
      <c r="E198" s="84" t="s">
        <v>104</v>
      </c>
      <c r="F198" s="84" t="s">
        <v>106</v>
      </c>
      <c r="G198" s="84" t="s">
        <v>107</v>
      </c>
      <c r="H198" s="84" t="s">
        <v>108</v>
      </c>
      <c r="I198" s="84" t="s">
        <v>105</v>
      </c>
      <c r="J198" s="209" t="s">
        <v>109</v>
      </c>
      <c r="K198" s="231"/>
      <c r="L198" s="210"/>
      <c r="M198" s="84" t="s">
        <v>110</v>
      </c>
      <c r="N198" s="84" t="s">
        <v>41</v>
      </c>
      <c r="O198" s="84" t="s">
        <v>381</v>
      </c>
      <c r="P198" s="209" t="s">
        <v>3</v>
      </c>
      <c r="Q198" s="210"/>
    </row>
    <row r="199" spans="2:17" ht="94.5" customHeight="1" x14ac:dyDescent="0.25">
      <c r="B199" s="43" t="s">
        <v>382</v>
      </c>
      <c r="C199" s="85" t="s">
        <v>383</v>
      </c>
      <c r="D199" s="137" t="s">
        <v>384</v>
      </c>
      <c r="E199" s="137">
        <v>1053766789</v>
      </c>
      <c r="F199" s="137" t="s">
        <v>272</v>
      </c>
      <c r="G199" s="85" t="s">
        <v>267</v>
      </c>
      <c r="H199" s="168">
        <v>40522</v>
      </c>
      <c r="I199" s="35"/>
      <c r="J199" s="169" t="s">
        <v>268</v>
      </c>
      <c r="K199" s="150" t="s">
        <v>385</v>
      </c>
      <c r="L199" s="150" t="s">
        <v>386</v>
      </c>
      <c r="M199" s="137" t="s">
        <v>121</v>
      </c>
      <c r="N199" s="137" t="s">
        <v>121</v>
      </c>
      <c r="O199" s="137" t="s">
        <v>121</v>
      </c>
      <c r="P199" s="242" t="s">
        <v>387</v>
      </c>
      <c r="Q199" s="242"/>
    </row>
    <row r="200" spans="2:17" ht="138.75" customHeight="1" x14ac:dyDescent="0.25">
      <c r="B200" s="43" t="s">
        <v>382</v>
      </c>
      <c r="C200" s="85" t="s">
        <v>383</v>
      </c>
      <c r="D200" s="137" t="s">
        <v>388</v>
      </c>
      <c r="E200" s="137">
        <v>25175409</v>
      </c>
      <c r="F200" s="137" t="s">
        <v>310</v>
      </c>
      <c r="G200" s="43" t="s">
        <v>311</v>
      </c>
      <c r="H200" s="168">
        <v>39731</v>
      </c>
      <c r="I200" s="35">
        <v>115024</v>
      </c>
      <c r="J200" s="169" t="s">
        <v>389</v>
      </c>
      <c r="K200" s="150" t="s">
        <v>390</v>
      </c>
      <c r="L200" s="150" t="s">
        <v>391</v>
      </c>
      <c r="M200" s="137" t="s">
        <v>121</v>
      </c>
      <c r="N200" s="137" t="s">
        <v>121</v>
      </c>
      <c r="O200" s="137" t="s">
        <v>121</v>
      </c>
      <c r="P200" s="213" t="s">
        <v>392</v>
      </c>
      <c r="Q200" s="214"/>
    </row>
    <row r="201" spans="2:17" ht="150" x14ac:dyDescent="0.25">
      <c r="B201" s="43" t="s">
        <v>118</v>
      </c>
      <c r="C201" s="85" t="s">
        <v>383</v>
      </c>
      <c r="D201" s="137" t="s">
        <v>393</v>
      </c>
      <c r="E201" s="137">
        <v>24314139</v>
      </c>
      <c r="F201" s="43" t="s">
        <v>394</v>
      </c>
      <c r="G201" s="43" t="s">
        <v>328</v>
      </c>
      <c r="H201" s="168">
        <v>34054</v>
      </c>
      <c r="I201" s="35"/>
      <c r="J201" s="169" t="s">
        <v>395</v>
      </c>
      <c r="K201" s="150" t="s">
        <v>396</v>
      </c>
      <c r="L201" s="150" t="s">
        <v>397</v>
      </c>
      <c r="M201" s="137" t="s">
        <v>121</v>
      </c>
      <c r="N201" s="137" t="s">
        <v>121</v>
      </c>
      <c r="O201" s="137" t="s">
        <v>122</v>
      </c>
      <c r="P201" s="213" t="s">
        <v>398</v>
      </c>
      <c r="Q201" s="214"/>
    </row>
    <row r="202" spans="2:17" ht="83.25" customHeight="1" x14ac:dyDescent="0.25">
      <c r="B202" s="43" t="s">
        <v>118</v>
      </c>
      <c r="C202" s="85" t="s">
        <v>383</v>
      </c>
      <c r="D202" s="137" t="s">
        <v>399</v>
      </c>
      <c r="E202" s="137">
        <v>30331163</v>
      </c>
      <c r="F202" s="85" t="s">
        <v>260</v>
      </c>
      <c r="G202" s="43" t="s">
        <v>400</v>
      </c>
      <c r="H202" s="168">
        <v>38858</v>
      </c>
      <c r="I202" s="35"/>
      <c r="J202" s="170" t="s">
        <v>268</v>
      </c>
      <c r="K202" s="150" t="s">
        <v>401</v>
      </c>
      <c r="L202" s="171" t="s">
        <v>402</v>
      </c>
      <c r="M202" s="85" t="s">
        <v>121</v>
      </c>
      <c r="N202" s="85" t="s">
        <v>121</v>
      </c>
      <c r="O202" s="85" t="s">
        <v>121</v>
      </c>
      <c r="P202" s="213" t="s">
        <v>403</v>
      </c>
      <c r="Q202" s="214"/>
    </row>
    <row r="203" spans="2:17" ht="60" x14ac:dyDescent="0.25">
      <c r="B203" s="1" t="s">
        <v>405</v>
      </c>
      <c r="C203" s="172" t="s">
        <v>406</v>
      </c>
      <c r="D203" s="173" t="s">
        <v>407</v>
      </c>
      <c r="E203" s="85">
        <v>30232548</v>
      </c>
      <c r="F203" s="85" t="s">
        <v>408</v>
      </c>
      <c r="G203" s="85" t="s">
        <v>267</v>
      </c>
      <c r="H203" s="168"/>
      <c r="I203" s="85" t="s">
        <v>409</v>
      </c>
      <c r="J203" s="85" t="s">
        <v>410</v>
      </c>
      <c r="K203" s="43" t="s">
        <v>411</v>
      </c>
      <c r="L203" s="43" t="s">
        <v>412</v>
      </c>
      <c r="M203" s="85" t="s">
        <v>121</v>
      </c>
      <c r="N203" s="85" t="s">
        <v>121</v>
      </c>
      <c r="O203" s="85" t="s">
        <v>121</v>
      </c>
      <c r="P203" s="211"/>
      <c r="Q203" s="212"/>
    </row>
    <row r="205" spans="2:17" ht="15.75" thickBot="1" x14ac:dyDescent="0.3"/>
    <row r="206" spans="2:17" ht="54" customHeight="1" x14ac:dyDescent="0.25">
      <c r="B206" s="87" t="s">
        <v>33</v>
      </c>
      <c r="C206" s="87" t="s">
        <v>46</v>
      </c>
      <c r="D206" s="84" t="s">
        <v>47</v>
      </c>
      <c r="E206" s="87" t="s">
        <v>48</v>
      </c>
      <c r="F206" s="49" t="s">
        <v>53</v>
      </c>
      <c r="G206" s="59"/>
    </row>
    <row r="207" spans="2:17" ht="120.75" customHeight="1" x14ac:dyDescent="0.25">
      <c r="B207" s="238" t="s">
        <v>50</v>
      </c>
      <c r="C207" s="142" t="s">
        <v>115</v>
      </c>
      <c r="D207" s="137">
        <v>25</v>
      </c>
      <c r="E207" s="137">
        <v>0</v>
      </c>
      <c r="F207" s="239">
        <f>+E207+E208+E209</f>
        <v>10</v>
      </c>
      <c r="G207" s="60"/>
    </row>
    <row r="208" spans="2:17" ht="106.5" customHeight="1" x14ac:dyDescent="0.25">
      <c r="B208" s="238"/>
      <c r="C208" s="142" t="s">
        <v>116</v>
      </c>
      <c r="D208" s="47">
        <v>25</v>
      </c>
      <c r="E208" s="137">
        <v>0</v>
      </c>
      <c r="F208" s="240"/>
      <c r="G208" s="60"/>
    </row>
    <row r="209" spans="2:7" ht="81" customHeight="1" x14ac:dyDescent="0.25">
      <c r="B209" s="238"/>
      <c r="C209" s="142" t="s">
        <v>117</v>
      </c>
      <c r="D209" s="137">
        <v>10</v>
      </c>
      <c r="E209" s="137">
        <v>10</v>
      </c>
      <c r="F209" s="241"/>
      <c r="G209" s="60"/>
    </row>
    <row r="210" spans="2:7" x14ac:dyDescent="0.25">
      <c r="C210" s="68"/>
    </row>
    <row r="213" spans="2:7" x14ac:dyDescent="0.25">
      <c r="B213" s="86" t="s">
        <v>54</v>
      </c>
    </row>
    <row r="216" spans="2:7" x14ac:dyDescent="0.25">
      <c r="B216" s="88" t="s">
        <v>33</v>
      </c>
      <c r="C216" s="88" t="s">
        <v>55</v>
      </c>
      <c r="D216" s="87" t="s">
        <v>48</v>
      </c>
      <c r="E216" s="87" t="s">
        <v>16</v>
      </c>
    </row>
    <row r="217" spans="2:7" ht="28.5" x14ac:dyDescent="0.25">
      <c r="B217" s="69" t="s">
        <v>56</v>
      </c>
      <c r="C217" s="70">
        <v>40</v>
      </c>
      <c r="D217" s="137">
        <f>+E191</f>
        <v>40</v>
      </c>
      <c r="E217" s="207">
        <f>+D217+D218</f>
        <v>50</v>
      </c>
    </row>
    <row r="218" spans="2:7" ht="42.75" x14ac:dyDescent="0.25">
      <c r="B218" s="69" t="s">
        <v>57</v>
      </c>
      <c r="C218" s="70">
        <v>60</v>
      </c>
      <c r="D218" s="137">
        <f>+F207</f>
        <v>10</v>
      </c>
      <c r="E218" s="208"/>
    </row>
  </sheetData>
  <sheetProtection algorithmName="SHA-512" hashValue="lTaYj0GwfOzhOtorFveUaaF7+QewO2cHq3cBx/a7u4GBv9YFz6fSi5AYXDMDJ6Nb7w8hoksrs4HPdkzWFQlQGQ==" saltValue="82BDnik7pPCCMSaHfiZzsg==" spinCount="100000" sheet="1" objects="1" scenarios="1"/>
  <mergeCells count="45">
    <mergeCell ref="B207:B209"/>
    <mergeCell ref="F207:F209"/>
    <mergeCell ref="E217:E218"/>
    <mergeCell ref="J198:L198"/>
    <mergeCell ref="P198:Q198"/>
    <mergeCell ref="P199:Q199"/>
    <mergeCell ref="P200:Q200"/>
    <mergeCell ref="P201:Q201"/>
    <mergeCell ref="P203:Q203"/>
    <mergeCell ref="B170:P170"/>
    <mergeCell ref="B173:N173"/>
    <mergeCell ref="E191:E193"/>
    <mergeCell ref="B196:N196"/>
    <mergeCell ref="P202:Q202"/>
    <mergeCell ref="P151:Q151"/>
    <mergeCell ref="P160:Q160"/>
    <mergeCell ref="B163:N163"/>
    <mergeCell ref="D166:E166"/>
    <mergeCell ref="D167:E167"/>
    <mergeCell ref="B128:N128"/>
    <mergeCell ref="J133:L133"/>
    <mergeCell ref="P133:Q133"/>
    <mergeCell ref="P136:Q136"/>
    <mergeCell ref="P142:Q142"/>
    <mergeCell ref="M45:N45"/>
    <mergeCell ref="B59:B60"/>
    <mergeCell ref="C59:C60"/>
    <mergeCell ref="O76:P76"/>
    <mergeCell ref="O69:P69"/>
    <mergeCell ref="B2:P2"/>
    <mergeCell ref="E40:E41"/>
    <mergeCell ref="O68:P68"/>
    <mergeCell ref="O75:P75"/>
    <mergeCell ref="O70:P70"/>
    <mergeCell ref="B4:P4"/>
    <mergeCell ref="B22:C22"/>
    <mergeCell ref="C6:N6"/>
    <mergeCell ref="C7:N7"/>
    <mergeCell ref="C8:N8"/>
    <mergeCell ref="C9:N9"/>
    <mergeCell ref="C10:E10"/>
    <mergeCell ref="B65:N65"/>
    <mergeCell ref="C63:N63"/>
    <mergeCell ref="B14:C21"/>
    <mergeCell ref="D59:E59"/>
  </mergeCells>
  <dataValidations count="2">
    <dataValidation type="decimal" allowBlank="1" showInputMessage="1" showErrorMessage="1" sqref="WVH982902 WLL982902 C65398 IV65398 SR65398 ACN65398 AMJ65398 AWF65398 BGB65398 BPX65398 BZT65398 CJP65398 CTL65398 DDH65398 DND65398 DWZ65398 EGV65398 EQR65398 FAN65398 FKJ65398 FUF65398 GEB65398 GNX65398 GXT65398 HHP65398 HRL65398 IBH65398 ILD65398 IUZ65398 JEV65398 JOR65398 JYN65398 KIJ65398 KSF65398 LCB65398 LLX65398 LVT65398 MFP65398 MPL65398 MZH65398 NJD65398 NSZ65398 OCV65398 OMR65398 OWN65398 PGJ65398 PQF65398 QAB65398 QJX65398 QTT65398 RDP65398 RNL65398 RXH65398 SHD65398 SQZ65398 TAV65398 TKR65398 TUN65398 UEJ65398 UOF65398 UYB65398 VHX65398 VRT65398 WBP65398 WLL65398 WVH65398 C130934 IV130934 SR130934 ACN130934 AMJ130934 AWF130934 BGB130934 BPX130934 BZT130934 CJP130934 CTL130934 DDH130934 DND130934 DWZ130934 EGV130934 EQR130934 FAN130934 FKJ130934 FUF130934 GEB130934 GNX130934 GXT130934 HHP130934 HRL130934 IBH130934 ILD130934 IUZ130934 JEV130934 JOR130934 JYN130934 KIJ130934 KSF130934 LCB130934 LLX130934 LVT130934 MFP130934 MPL130934 MZH130934 NJD130934 NSZ130934 OCV130934 OMR130934 OWN130934 PGJ130934 PQF130934 QAB130934 QJX130934 QTT130934 RDP130934 RNL130934 RXH130934 SHD130934 SQZ130934 TAV130934 TKR130934 TUN130934 UEJ130934 UOF130934 UYB130934 VHX130934 VRT130934 WBP130934 WLL130934 WVH130934 C196470 IV196470 SR196470 ACN196470 AMJ196470 AWF196470 BGB196470 BPX196470 BZT196470 CJP196470 CTL196470 DDH196470 DND196470 DWZ196470 EGV196470 EQR196470 FAN196470 FKJ196470 FUF196470 GEB196470 GNX196470 GXT196470 HHP196470 HRL196470 IBH196470 ILD196470 IUZ196470 JEV196470 JOR196470 JYN196470 KIJ196470 KSF196470 LCB196470 LLX196470 LVT196470 MFP196470 MPL196470 MZH196470 NJD196470 NSZ196470 OCV196470 OMR196470 OWN196470 PGJ196470 PQF196470 QAB196470 QJX196470 QTT196470 RDP196470 RNL196470 RXH196470 SHD196470 SQZ196470 TAV196470 TKR196470 TUN196470 UEJ196470 UOF196470 UYB196470 VHX196470 VRT196470 WBP196470 WLL196470 WVH196470 C262006 IV262006 SR262006 ACN262006 AMJ262006 AWF262006 BGB262006 BPX262006 BZT262006 CJP262006 CTL262006 DDH262006 DND262006 DWZ262006 EGV262006 EQR262006 FAN262006 FKJ262006 FUF262006 GEB262006 GNX262006 GXT262006 HHP262006 HRL262006 IBH262006 ILD262006 IUZ262006 JEV262006 JOR262006 JYN262006 KIJ262006 KSF262006 LCB262006 LLX262006 LVT262006 MFP262006 MPL262006 MZH262006 NJD262006 NSZ262006 OCV262006 OMR262006 OWN262006 PGJ262006 PQF262006 QAB262006 QJX262006 QTT262006 RDP262006 RNL262006 RXH262006 SHD262006 SQZ262006 TAV262006 TKR262006 TUN262006 UEJ262006 UOF262006 UYB262006 VHX262006 VRT262006 WBP262006 WLL262006 WVH262006 C327542 IV327542 SR327542 ACN327542 AMJ327542 AWF327542 BGB327542 BPX327542 BZT327542 CJP327542 CTL327542 DDH327542 DND327542 DWZ327542 EGV327542 EQR327542 FAN327542 FKJ327542 FUF327542 GEB327542 GNX327542 GXT327542 HHP327542 HRL327542 IBH327542 ILD327542 IUZ327542 JEV327542 JOR327542 JYN327542 KIJ327542 KSF327542 LCB327542 LLX327542 LVT327542 MFP327542 MPL327542 MZH327542 NJD327542 NSZ327542 OCV327542 OMR327542 OWN327542 PGJ327542 PQF327542 QAB327542 QJX327542 QTT327542 RDP327542 RNL327542 RXH327542 SHD327542 SQZ327542 TAV327542 TKR327542 TUN327542 UEJ327542 UOF327542 UYB327542 VHX327542 VRT327542 WBP327542 WLL327542 WVH327542 C393078 IV393078 SR393078 ACN393078 AMJ393078 AWF393078 BGB393078 BPX393078 BZT393078 CJP393078 CTL393078 DDH393078 DND393078 DWZ393078 EGV393078 EQR393078 FAN393078 FKJ393078 FUF393078 GEB393078 GNX393078 GXT393078 HHP393078 HRL393078 IBH393078 ILD393078 IUZ393078 JEV393078 JOR393078 JYN393078 KIJ393078 KSF393078 LCB393078 LLX393078 LVT393078 MFP393078 MPL393078 MZH393078 NJD393078 NSZ393078 OCV393078 OMR393078 OWN393078 PGJ393078 PQF393078 QAB393078 QJX393078 QTT393078 RDP393078 RNL393078 RXH393078 SHD393078 SQZ393078 TAV393078 TKR393078 TUN393078 UEJ393078 UOF393078 UYB393078 VHX393078 VRT393078 WBP393078 WLL393078 WVH393078 C458614 IV458614 SR458614 ACN458614 AMJ458614 AWF458614 BGB458614 BPX458614 BZT458614 CJP458614 CTL458614 DDH458614 DND458614 DWZ458614 EGV458614 EQR458614 FAN458614 FKJ458614 FUF458614 GEB458614 GNX458614 GXT458614 HHP458614 HRL458614 IBH458614 ILD458614 IUZ458614 JEV458614 JOR458614 JYN458614 KIJ458614 KSF458614 LCB458614 LLX458614 LVT458614 MFP458614 MPL458614 MZH458614 NJD458614 NSZ458614 OCV458614 OMR458614 OWN458614 PGJ458614 PQF458614 QAB458614 QJX458614 QTT458614 RDP458614 RNL458614 RXH458614 SHD458614 SQZ458614 TAV458614 TKR458614 TUN458614 UEJ458614 UOF458614 UYB458614 VHX458614 VRT458614 WBP458614 WLL458614 WVH458614 C524150 IV524150 SR524150 ACN524150 AMJ524150 AWF524150 BGB524150 BPX524150 BZT524150 CJP524150 CTL524150 DDH524150 DND524150 DWZ524150 EGV524150 EQR524150 FAN524150 FKJ524150 FUF524150 GEB524150 GNX524150 GXT524150 HHP524150 HRL524150 IBH524150 ILD524150 IUZ524150 JEV524150 JOR524150 JYN524150 KIJ524150 KSF524150 LCB524150 LLX524150 LVT524150 MFP524150 MPL524150 MZH524150 NJD524150 NSZ524150 OCV524150 OMR524150 OWN524150 PGJ524150 PQF524150 QAB524150 QJX524150 QTT524150 RDP524150 RNL524150 RXH524150 SHD524150 SQZ524150 TAV524150 TKR524150 TUN524150 UEJ524150 UOF524150 UYB524150 VHX524150 VRT524150 WBP524150 WLL524150 WVH524150 C589686 IV589686 SR589686 ACN589686 AMJ589686 AWF589686 BGB589686 BPX589686 BZT589686 CJP589686 CTL589686 DDH589686 DND589686 DWZ589686 EGV589686 EQR589686 FAN589686 FKJ589686 FUF589686 GEB589686 GNX589686 GXT589686 HHP589686 HRL589686 IBH589686 ILD589686 IUZ589686 JEV589686 JOR589686 JYN589686 KIJ589686 KSF589686 LCB589686 LLX589686 LVT589686 MFP589686 MPL589686 MZH589686 NJD589686 NSZ589686 OCV589686 OMR589686 OWN589686 PGJ589686 PQF589686 QAB589686 QJX589686 QTT589686 RDP589686 RNL589686 RXH589686 SHD589686 SQZ589686 TAV589686 TKR589686 TUN589686 UEJ589686 UOF589686 UYB589686 VHX589686 VRT589686 WBP589686 WLL589686 WVH589686 C655222 IV655222 SR655222 ACN655222 AMJ655222 AWF655222 BGB655222 BPX655222 BZT655222 CJP655222 CTL655222 DDH655222 DND655222 DWZ655222 EGV655222 EQR655222 FAN655222 FKJ655222 FUF655222 GEB655222 GNX655222 GXT655222 HHP655222 HRL655222 IBH655222 ILD655222 IUZ655222 JEV655222 JOR655222 JYN655222 KIJ655222 KSF655222 LCB655222 LLX655222 LVT655222 MFP655222 MPL655222 MZH655222 NJD655222 NSZ655222 OCV655222 OMR655222 OWN655222 PGJ655222 PQF655222 QAB655222 QJX655222 QTT655222 RDP655222 RNL655222 RXH655222 SHD655222 SQZ655222 TAV655222 TKR655222 TUN655222 UEJ655222 UOF655222 UYB655222 VHX655222 VRT655222 WBP655222 WLL655222 WVH655222 C720758 IV720758 SR720758 ACN720758 AMJ720758 AWF720758 BGB720758 BPX720758 BZT720758 CJP720758 CTL720758 DDH720758 DND720758 DWZ720758 EGV720758 EQR720758 FAN720758 FKJ720758 FUF720758 GEB720758 GNX720758 GXT720758 HHP720758 HRL720758 IBH720758 ILD720758 IUZ720758 JEV720758 JOR720758 JYN720758 KIJ720758 KSF720758 LCB720758 LLX720758 LVT720758 MFP720758 MPL720758 MZH720758 NJD720758 NSZ720758 OCV720758 OMR720758 OWN720758 PGJ720758 PQF720758 QAB720758 QJX720758 QTT720758 RDP720758 RNL720758 RXH720758 SHD720758 SQZ720758 TAV720758 TKR720758 TUN720758 UEJ720758 UOF720758 UYB720758 VHX720758 VRT720758 WBP720758 WLL720758 WVH720758 C786294 IV786294 SR786294 ACN786294 AMJ786294 AWF786294 BGB786294 BPX786294 BZT786294 CJP786294 CTL786294 DDH786294 DND786294 DWZ786294 EGV786294 EQR786294 FAN786294 FKJ786294 FUF786294 GEB786294 GNX786294 GXT786294 HHP786294 HRL786294 IBH786294 ILD786294 IUZ786294 JEV786294 JOR786294 JYN786294 KIJ786294 KSF786294 LCB786294 LLX786294 LVT786294 MFP786294 MPL786294 MZH786294 NJD786294 NSZ786294 OCV786294 OMR786294 OWN786294 PGJ786294 PQF786294 QAB786294 QJX786294 QTT786294 RDP786294 RNL786294 RXH786294 SHD786294 SQZ786294 TAV786294 TKR786294 TUN786294 UEJ786294 UOF786294 UYB786294 VHX786294 VRT786294 WBP786294 WLL786294 WVH786294 C851830 IV851830 SR851830 ACN851830 AMJ851830 AWF851830 BGB851830 BPX851830 BZT851830 CJP851830 CTL851830 DDH851830 DND851830 DWZ851830 EGV851830 EQR851830 FAN851830 FKJ851830 FUF851830 GEB851830 GNX851830 GXT851830 HHP851830 HRL851830 IBH851830 ILD851830 IUZ851830 JEV851830 JOR851830 JYN851830 KIJ851830 KSF851830 LCB851830 LLX851830 LVT851830 MFP851830 MPL851830 MZH851830 NJD851830 NSZ851830 OCV851830 OMR851830 OWN851830 PGJ851830 PQF851830 QAB851830 QJX851830 QTT851830 RDP851830 RNL851830 RXH851830 SHD851830 SQZ851830 TAV851830 TKR851830 TUN851830 UEJ851830 UOF851830 UYB851830 VHX851830 VRT851830 WBP851830 WLL851830 WVH851830 C917366 IV917366 SR917366 ACN917366 AMJ917366 AWF917366 BGB917366 BPX917366 BZT917366 CJP917366 CTL917366 DDH917366 DND917366 DWZ917366 EGV917366 EQR917366 FAN917366 FKJ917366 FUF917366 GEB917366 GNX917366 GXT917366 HHP917366 HRL917366 IBH917366 ILD917366 IUZ917366 JEV917366 JOR917366 JYN917366 KIJ917366 KSF917366 LCB917366 LLX917366 LVT917366 MFP917366 MPL917366 MZH917366 NJD917366 NSZ917366 OCV917366 OMR917366 OWN917366 PGJ917366 PQF917366 QAB917366 QJX917366 QTT917366 RDP917366 RNL917366 RXH917366 SHD917366 SQZ917366 TAV917366 TKR917366 TUN917366 UEJ917366 UOF917366 UYB917366 VHX917366 VRT917366 WBP917366 WLL917366 WVH917366 C982902 IV982902 SR982902 ACN982902 AMJ982902 AWF982902 BGB982902 BPX982902 BZT982902 CJP982902 CTL982902 DDH982902 DND982902 DWZ982902 EGV982902 EQR982902 FAN982902 FKJ982902 FUF982902 GEB982902 GNX982902 GXT982902 HHP982902 HRL982902 IBH982902 ILD982902 IUZ982902 JEV982902 JOR982902 JYN982902 KIJ982902 KSF982902 LCB982902 LLX982902 LVT982902 MFP982902 MPL982902 MZH982902 NJD982902 NSZ982902 OCV982902 OMR982902 OWN982902 PGJ982902 PQF982902 QAB982902 QJX982902 QTT982902 RDP982902 RNL982902 RXH982902 SHD982902 SQZ982902 TAV982902 TKR982902 TUN982902 UEJ982902 UOF982902 UYB982902 VHX982902 VRT982902 WBP98290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02 A65398 IS65398 SO65398 ACK65398 AMG65398 AWC65398 BFY65398 BPU65398 BZQ65398 CJM65398 CTI65398 DDE65398 DNA65398 DWW65398 EGS65398 EQO65398 FAK65398 FKG65398 FUC65398 GDY65398 GNU65398 GXQ65398 HHM65398 HRI65398 IBE65398 ILA65398 IUW65398 JES65398 JOO65398 JYK65398 KIG65398 KSC65398 LBY65398 LLU65398 LVQ65398 MFM65398 MPI65398 MZE65398 NJA65398 NSW65398 OCS65398 OMO65398 OWK65398 PGG65398 PQC65398 PZY65398 QJU65398 QTQ65398 RDM65398 RNI65398 RXE65398 SHA65398 SQW65398 TAS65398 TKO65398 TUK65398 UEG65398 UOC65398 UXY65398 VHU65398 VRQ65398 WBM65398 WLI65398 WVE65398 A130934 IS130934 SO130934 ACK130934 AMG130934 AWC130934 BFY130934 BPU130934 BZQ130934 CJM130934 CTI130934 DDE130934 DNA130934 DWW130934 EGS130934 EQO130934 FAK130934 FKG130934 FUC130934 GDY130934 GNU130934 GXQ130934 HHM130934 HRI130934 IBE130934 ILA130934 IUW130934 JES130934 JOO130934 JYK130934 KIG130934 KSC130934 LBY130934 LLU130934 LVQ130934 MFM130934 MPI130934 MZE130934 NJA130934 NSW130934 OCS130934 OMO130934 OWK130934 PGG130934 PQC130934 PZY130934 QJU130934 QTQ130934 RDM130934 RNI130934 RXE130934 SHA130934 SQW130934 TAS130934 TKO130934 TUK130934 UEG130934 UOC130934 UXY130934 VHU130934 VRQ130934 WBM130934 WLI130934 WVE130934 A196470 IS196470 SO196470 ACK196470 AMG196470 AWC196470 BFY196470 BPU196470 BZQ196470 CJM196470 CTI196470 DDE196470 DNA196470 DWW196470 EGS196470 EQO196470 FAK196470 FKG196470 FUC196470 GDY196470 GNU196470 GXQ196470 HHM196470 HRI196470 IBE196470 ILA196470 IUW196470 JES196470 JOO196470 JYK196470 KIG196470 KSC196470 LBY196470 LLU196470 LVQ196470 MFM196470 MPI196470 MZE196470 NJA196470 NSW196470 OCS196470 OMO196470 OWK196470 PGG196470 PQC196470 PZY196470 QJU196470 QTQ196470 RDM196470 RNI196470 RXE196470 SHA196470 SQW196470 TAS196470 TKO196470 TUK196470 UEG196470 UOC196470 UXY196470 VHU196470 VRQ196470 WBM196470 WLI196470 WVE196470 A262006 IS262006 SO262006 ACK262006 AMG262006 AWC262006 BFY262006 BPU262006 BZQ262006 CJM262006 CTI262006 DDE262006 DNA262006 DWW262006 EGS262006 EQO262006 FAK262006 FKG262006 FUC262006 GDY262006 GNU262006 GXQ262006 HHM262006 HRI262006 IBE262006 ILA262006 IUW262006 JES262006 JOO262006 JYK262006 KIG262006 KSC262006 LBY262006 LLU262006 LVQ262006 MFM262006 MPI262006 MZE262006 NJA262006 NSW262006 OCS262006 OMO262006 OWK262006 PGG262006 PQC262006 PZY262006 QJU262006 QTQ262006 RDM262006 RNI262006 RXE262006 SHA262006 SQW262006 TAS262006 TKO262006 TUK262006 UEG262006 UOC262006 UXY262006 VHU262006 VRQ262006 WBM262006 WLI262006 WVE262006 A327542 IS327542 SO327542 ACK327542 AMG327542 AWC327542 BFY327542 BPU327542 BZQ327542 CJM327542 CTI327542 DDE327542 DNA327542 DWW327542 EGS327542 EQO327542 FAK327542 FKG327542 FUC327542 GDY327542 GNU327542 GXQ327542 HHM327542 HRI327542 IBE327542 ILA327542 IUW327542 JES327542 JOO327542 JYK327542 KIG327542 KSC327542 LBY327542 LLU327542 LVQ327542 MFM327542 MPI327542 MZE327542 NJA327542 NSW327542 OCS327542 OMO327542 OWK327542 PGG327542 PQC327542 PZY327542 QJU327542 QTQ327542 RDM327542 RNI327542 RXE327542 SHA327542 SQW327542 TAS327542 TKO327542 TUK327542 UEG327542 UOC327542 UXY327542 VHU327542 VRQ327542 WBM327542 WLI327542 WVE327542 A393078 IS393078 SO393078 ACK393078 AMG393078 AWC393078 BFY393078 BPU393078 BZQ393078 CJM393078 CTI393078 DDE393078 DNA393078 DWW393078 EGS393078 EQO393078 FAK393078 FKG393078 FUC393078 GDY393078 GNU393078 GXQ393078 HHM393078 HRI393078 IBE393078 ILA393078 IUW393078 JES393078 JOO393078 JYK393078 KIG393078 KSC393078 LBY393078 LLU393078 LVQ393078 MFM393078 MPI393078 MZE393078 NJA393078 NSW393078 OCS393078 OMO393078 OWK393078 PGG393078 PQC393078 PZY393078 QJU393078 QTQ393078 RDM393078 RNI393078 RXE393078 SHA393078 SQW393078 TAS393078 TKO393078 TUK393078 UEG393078 UOC393078 UXY393078 VHU393078 VRQ393078 WBM393078 WLI393078 WVE393078 A458614 IS458614 SO458614 ACK458614 AMG458614 AWC458614 BFY458614 BPU458614 BZQ458614 CJM458614 CTI458614 DDE458614 DNA458614 DWW458614 EGS458614 EQO458614 FAK458614 FKG458614 FUC458614 GDY458614 GNU458614 GXQ458614 HHM458614 HRI458614 IBE458614 ILA458614 IUW458614 JES458614 JOO458614 JYK458614 KIG458614 KSC458614 LBY458614 LLU458614 LVQ458614 MFM458614 MPI458614 MZE458614 NJA458614 NSW458614 OCS458614 OMO458614 OWK458614 PGG458614 PQC458614 PZY458614 QJU458614 QTQ458614 RDM458614 RNI458614 RXE458614 SHA458614 SQW458614 TAS458614 TKO458614 TUK458614 UEG458614 UOC458614 UXY458614 VHU458614 VRQ458614 WBM458614 WLI458614 WVE458614 A524150 IS524150 SO524150 ACK524150 AMG524150 AWC524150 BFY524150 BPU524150 BZQ524150 CJM524150 CTI524150 DDE524150 DNA524150 DWW524150 EGS524150 EQO524150 FAK524150 FKG524150 FUC524150 GDY524150 GNU524150 GXQ524150 HHM524150 HRI524150 IBE524150 ILA524150 IUW524150 JES524150 JOO524150 JYK524150 KIG524150 KSC524150 LBY524150 LLU524150 LVQ524150 MFM524150 MPI524150 MZE524150 NJA524150 NSW524150 OCS524150 OMO524150 OWK524150 PGG524150 PQC524150 PZY524150 QJU524150 QTQ524150 RDM524150 RNI524150 RXE524150 SHA524150 SQW524150 TAS524150 TKO524150 TUK524150 UEG524150 UOC524150 UXY524150 VHU524150 VRQ524150 WBM524150 WLI524150 WVE524150 A589686 IS589686 SO589686 ACK589686 AMG589686 AWC589686 BFY589686 BPU589686 BZQ589686 CJM589686 CTI589686 DDE589686 DNA589686 DWW589686 EGS589686 EQO589686 FAK589686 FKG589686 FUC589686 GDY589686 GNU589686 GXQ589686 HHM589686 HRI589686 IBE589686 ILA589686 IUW589686 JES589686 JOO589686 JYK589686 KIG589686 KSC589686 LBY589686 LLU589686 LVQ589686 MFM589686 MPI589686 MZE589686 NJA589686 NSW589686 OCS589686 OMO589686 OWK589686 PGG589686 PQC589686 PZY589686 QJU589686 QTQ589686 RDM589686 RNI589686 RXE589686 SHA589686 SQW589686 TAS589686 TKO589686 TUK589686 UEG589686 UOC589686 UXY589686 VHU589686 VRQ589686 WBM589686 WLI589686 WVE589686 A655222 IS655222 SO655222 ACK655222 AMG655222 AWC655222 BFY655222 BPU655222 BZQ655222 CJM655222 CTI655222 DDE655222 DNA655222 DWW655222 EGS655222 EQO655222 FAK655222 FKG655222 FUC655222 GDY655222 GNU655222 GXQ655222 HHM655222 HRI655222 IBE655222 ILA655222 IUW655222 JES655222 JOO655222 JYK655222 KIG655222 KSC655222 LBY655222 LLU655222 LVQ655222 MFM655222 MPI655222 MZE655222 NJA655222 NSW655222 OCS655222 OMO655222 OWK655222 PGG655222 PQC655222 PZY655222 QJU655222 QTQ655222 RDM655222 RNI655222 RXE655222 SHA655222 SQW655222 TAS655222 TKO655222 TUK655222 UEG655222 UOC655222 UXY655222 VHU655222 VRQ655222 WBM655222 WLI655222 WVE655222 A720758 IS720758 SO720758 ACK720758 AMG720758 AWC720758 BFY720758 BPU720758 BZQ720758 CJM720758 CTI720758 DDE720758 DNA720758 DWW720758 EGS720758 EQO720758 FAK720758 FKG720758 FUC720758 GDY720758 GNU720758 GXQ720758 HHM720758 HRI720758 IBE720758 ILA720758 IUW720758 JES720758 JOO720758 JYK720758 KIG720758 KSC720758 LBY720758 LLU720758 LVQ720758 MFM720758 MPI720758 MZE720758 NJA720758 NSW720758 OCS720758 OMO720758 OWK720758 PGG720758 PQC720758 PZY720758 QJU720758 QTQ720758 RDM720758 RNI720758 RXE720758 SHA720758 SQW720758 TAS720758 TKO720758 TUK720758 UEG720758 UOC720758 UXY720758 VHU720758 VRQ720758 WBM720758 WLI720758 WVE720758 A786294 IS786294 SO786294 ACK786294 AMG786294 AWC786294 BFY786294 BPU786294 BZQ786294 CJM786294 CTI786294 DDE786294 DNA786294 DWW786294 EGS786294 EQO786294 FAK786294 FKG786294 FUC786294 GDY786294 GNU786294 GXQ786294 HHM786294 HRI786294 IBE786294 ILA786294 IUW786294 JES786294 JOO786294 JYK786294 KIG786294 KSC786294 LBY786294 LLU786294 LVQ786294 MFM786294 MPI786294 MZE786294 NJA786294 NSW786294 OCS786294 OMO786294 OWK786294 PGG786294 PQC786294 PZY786294 QJU786294 QTQ786294 RDM786294 RNI786294 RXE786294 SHA786294 SQW786294 TAS786294 TKO786294 TUK786294 UEG786294 UOC786294 UXY786294 VHU786294 VRQ786294 WBM786294 WLI786294 WVE786294 A851830 IS851830 SO851830 ACK851830 AMG851830 AWC851830 BFY851830 BPU851830 BZQ851830 CJM851830 CTI851830 DDE851830 DNA851830 DWW851830 EGS851830 EQO851830 FAK851830 FKG851830 FUC851830 GDY851830 GNU851830 GXQ851830 HHM851830 HRI851830 IBE851830 ILA851830 IUW851830 JES851830 JOO851830 JYK851830 KIG851830 KSC851830 LBY851830 LLU851830 LVQ851830 MFM851830 MPI851830 MZE851830 NJA851830 NSW851830 OCS851830 OMO851830 OWK851830 PGG851830 PQC851830 PZY851830 QJU851830 QTQ851830 RDM851830 RNI851830 RXE851830 SHA851830 SQW851830 TAS851830 TKO851830 TUK851830 UEG851830 UOC851830 UXY851830 VHU851830 VRQ851830 WBM851830 WLI851830 WVE851830 A917366 IS917366 SO917366 ACK917366 AMG917366 AWC917366 BFY917366 BPU917366 BZQ917366 CJM917366 CTI917366 DDE917366 DNA917366 DWW917366 EGS917366 EQO917366 FAK917366 FKG917366 FUC917366 GDY917366 GNU917366 GXQ917366 HHM917366 HRI917366 IBE917366 ILA917366 IUW917366 JES917366 JOO917366 JYK917366 KIG917366 KSC917366 LBY917366 LLU917366 LVQ917366 MFM917366 MPI917366 MZE917366 NJA917366 NSW917366 OCS917366 OMO917366 OWK917366 PGG917366 PQC917366 PZY917366 QJU917366 QTQ917366 RDM917366 RNI917366 RXE917366 SHA917366 SQW917366 TAS917366 TKO917366 TUK917366 UEG917366 UOC917366 UXY917366 VHU917366 VRQ917366 WBM917366 WLI917366 WVE917366 A982902 IS982902 SO982902 ACK982902 AMG982902 AWC982902 BFY982902 BPU982902 BZQ982902 CJM982902 CTI982902 DDE982902 DNA982902 DWW982902 EGS982902 EQO982902 FAK982902 FKG982902 FUC982902 GDY982902 GNU982902 GXQ982902 HHM982902 HRI982902 IBE982902 ILA982902 IUW982902 JES982902 JOO982902 JYK982902 KIG982902 KSC982902 LBY982902 LLU982902 LVQ982902 MFM982902 MPI982902 MZE982902 NJA982902 NSW982902 OCS982902 OMO982902 OWK982902 PGG982902 PQC982902 PZY982902 QJU982902 QTQ982902 RDM982902 RNI982902 RXE982902 SHA982902 SQW982902 TAS982902 TKO982902 TUK982902 UEG982902 UOC982902 UXY982902 VHU982902 VRQ982902 WBM982902 WLI98290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E8" sqref="E8"/>
    </sheetView>
  </sheetViews>
  <sheetFormatPr baseColWidth="10"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8"/>
  </cols>
  <sheetData>
    <row r="1" spans="1:5" x14ac:dyDescent="0.25">
      <c r="A1" s="248" t="s">
        <v>85</v>
      </c>
      <c r="B1" s="249"/>
      <c r="C1" s="249"/>
      <c r="D1" s="249"/>
      <c r="E1" s="90"/>
    </row>
    <row r="2" spans="1:5" ht="27.75" customHeight="1" x14ac:dyDescent="0.25">
      <c r="A2" s="91"/>
      <c r="B2" s="250" t="s">
        <v>71</v>
      </c>
      <c r="C2" s="250"/>
      <c r="D2" s="250"/>
      <c r="E2" s="92"/>
    </row>
    <row r="3" spans="1:5" ht="21" customHeight="1" x14ac:dyDescent="0.25">
      <c r="A3" s="93"/>
      <c r="B3" s="250" t="s">
        <v>135</v>
      </c>
      <c r="C3" s="250"/>
      <c r="D3" s="250"/>
      <c r="E3" s="94"/>
    </row>
    <row r="4" spans="1:5" thickBot="1" x14ac:dyDescent="0.3">
      <c r="A4" s="95"/>
      <c r="B4" s="96"/>
      <c r="C4" s="96"/>
      <c r="D4" s="96"/>
      <c r="E4" s="97"/>
    </row>
    <row r="5" spans="1:5" ht="45" customHeight="1" thickBot="1" x14ac:dyDescent="0.3">
      <c r="A5" s="95"/>
      <c r="B5" s="98" t="s">
        <v>72</v>
      </c>
      <c r="C5" s="251" t="s">
        <v>185</v>
      </c>
      <c r="D5" s="252"/>
      <c r="E5" s="97"/>
    </row>
    <row r="6" spans="1:5" ht="27.75" customHeight="1" thickBot="1" x14ac:dyDescent="0.3">
      <c r="A6" s="95"/>
      <c r="B6" s="118" t="s">
        <v>73</v>
      </c>
      <c r="C6" s="253" t="s">
        <v>186</v>
      </c>
      <c r="D6" s="254"/>
      <c r="E6" s="97"/>
    </row>
    <row r="7" spans="1:5" ht="29.25" customHeight="1" thickBot="1" x14ac:dyDescent="0.3">
      <c r="A7" s="95"/>
      <c r="B7" s="118" t="s">
        <v>136</v>
      </c>
      <c r="C7" s="255" t="s">
        <v>137</v>
      </c>
      <c r="D7" s="256"/>
      <c r="E7" s="97"/>
    </row>
    <row r="8" spans="1:5" ht="16.5" thickBot="1" x14ac:dyDescent="0.3">
      <c r="A8" s="95"/>
      <c r="B8" s="119">
        <v>4</v>
      </c>
      <c r="C8" s="257">
        <v>5582954376</v>
      </c>
      <c r="D8" s="258"/>
      <c r="E8" s="97"/>
    </row>
    <row r="9" spans="1:5" ht="23.25" customHeight="1" thickBot="1" x14ac:dyDescent="0.3">
      <c r="A9" s="95"/>
      <c r="B9" s="119">
        <v>6</v>
      </c>
      <c r="C9" s="257">
        <v>5690565725</v>
      </c>
      <c r="D9" s="258"/>
      <c r="E9" s="97"/>
    </row>
    <row r="10" spans="1:5" ht="26.25" customHeight="1" thickBot="1" x14ac:dyDescent="0.3">
      <c r="A10" s="95"/>
      <c r="B10" s="119">
        <v>7</v>
      </c>
      <c r="C10" s="257">
        <v>958520979</v>
      </c>
      <c r="D10" s="258"/>
      <c r="E10" s="97"/>
    </row>
    <row r="11" spans="1:5" ht="21.75" customHeight="1" thickBot="1" x14ac:dyDescent="0.3">
      <c r="A11" s="95"/>
      <c r="B11" s="119">
        <v>21</v>
      </c>
      <c r="C11" s="132"/>
      <c r="D11" s="133">
        <v>666161639</v>
      </c>
      <c r="E11" s="97"/>
    </row>
    <row r="12" spans="1:5" ht="16.5" thickBot="1" x14ac:dyDescent="0.3">
      <c r="A12" s="95"/>
      <c r="B12" s="119">
        <v>22</v>
      </c>
      <c r="C12" s="132"/>
      <c r="D12" s="133">
        <v>2691794209</v>
      </c>
      <c r="E12" s="97"/>
    </row>
    <row r="13" spans="1:5" ht="26.25" customHeight="1" thickBot="1" x14ac:dyDescent="0.3">
      <c r="A13" s="95"/>
      <c r="B13" s="119">
        <v>24</v>
      </c>
      <c r="C13" s="132"/>
      <c r="D13" s="133">
        <v>2338874720</v>
      </c>
      <c r="E13" s="97"/>
    </row>
    <row r="14" spans="1:5" ht="32.25" thickBot="1" x14ac:dyDescent="0.3">
      <c r="A14" s="95"/>
      <c r="B14" s="120" t="s">
        <v>138</v>
      </c>
      <c r="C14" s="257">
        <f>SUM(C8:D13)</f>
        <v>17928871648</v>
      </c>
      <c r="D14" s="258"/>
      <c r="E14" s="97"/>
    </row>
    <row r="15" spans="1:5" ht="48" thickBot="1" x14ac:dyDescent="0.3">
      <c r="A15" s="95"/>
      <c r="B15" s="120" t="s">
        <v>139</v>
      </c>
      <c r="C15" s="257">
        <f>+C14/616000</f>
        <v>29105.311116883116</v>
      </c>
      <c r="D15" s="258"/>
      <c r="E15" s="97"/>
    </row>
    <row r="16" spans="1:5" ht="27" customHeight="1" x14ac:dyDescent="0.25">
      <c r="A16" s="95"/>
      <c r="B16" s="96"/>
      <c r="C16" s="99"/>
      <c r="D16" s="100"/>
      <c r="E16" s="97"/>
    </row>
    <row r="17" spans="1:6" ht="28.5" customHeight="1" thickBot="1" x14ac:dyDescent="0.3">
      <c r="A17" s="95"/>
      <c r="B17" s="96" t="s">
        <v>140</v>
      </c>
      <c r="C17" s="99"/>
      <c r="D17" s="100"/>
      <c r="E17" s="97"/>
    </row>
    <row r="18" spans="1:6" ht="15" x14ac:dyDescent="0.25">
      <c r="A18" s="95"/>
      <c r="B18" s="101" t="s">
        <v>74</v>
      </c>
      <c r="C18" s="102">
        <v>19853214507</v>
      </c>
      <c r="D18" s="103"/>
      <c r="E18" s="97"/>
    </row>
    <row r="19" spans="1:6" ht="27" customHeight="1" x14ac:dyDescent="0.25">
      <c r="A19" s="95"/>
      <c r="B19" s="95" t="s">
        <v>75</v>
      </c>
      <c r="C19" s="104">
        <v>22623979918</v>
      </c>
      <c r="D19" s="97"/>
      <c r="E19" s="97"/>
    </row>
    <row r="20" spans="1:6" ht="27" customHeight="1" x14ac:dyDescent="0.25">
      <c r="A20" s="95"/>
      <c r="B20" s="95" t="s">
        <v>76</v>
      </c>
      <c r="C20" s="104">
        <v>4624892888</v>
      </c>
      <c r="D20" s="97"/>
      <c r="E20" s="97"/>
    </row>
    <row r="21" spans="1:6" thickBot="1" x14ac:dyDescent="0.3">
      <c r="A21" s="95"/>
      <c r="B21" s="105" t="s">
        <v>77</v>
      </c>
      <c r="C21" s="106">
        <v>4624892888</v>
      </c>
      <c r="D21" s="107"/>
      <c r="E21" s="97"/>
    </row>
    <row r="22" spans="1:6" ht="16.5" thickBot="1" x14ac:dyDescent="0.3">
      <c r="A22" s="95"/>
      <c r="B22" s="245" t="s">
        <v>78</v>
      </c>
      <c r="C22" s="246"/>
      <c r="D22" s="247"/>
      <c r="E22" s="97"/>
    </row>
    <row r="23" spans="1:6" ht="16.5" thickBot="1" x14ac:dyDescent="0.3">
      <c r="A23" s="95"/>
      <c r="B23" s="245" t="s">
        <v>79</v>
      </c>
      <c r="C23" s="246"/>
      <c r="D23" s="247"/>
      <c r="E23" s="97"/>
    </row>
    <row r="24" spans="1:6" x14ac:dyDescent="0.25">
      <c r="A24" s="95"/>
      <c r="B24" s="108" t="s">
        <v>141</v>
      </c>
      <c r="C24" s="135">
        <f>+C18/C20</f>
        <v>4.292686336263535</v>
      </c>
      <c r="D24" s="100" t="s">
        <v>187</v>
      </c>
      <c r="E24" s="112"/>
    </row>
    <row r="25" spans="1:6" ht="16.5" thickBot="1" x14ac:dyDescent="0.3">
      <c r="A25" s="95"/>
      <c r="B25" s="134" t="s">
        <v>80</v>
      </c>
      <c r="C25" s="136">
        <f>+C21/C19</f>
        <v>0.20442437204960393</v>
      </c>
      <c r="D25" s="109" t="s">
        <v>187</v>
      </c>
      <c r="E25" s="244"/>
      <c r="F25" s="243"/>
    </row>
    <row r="26" spans="1:6" ht="16.5" thickBot="1" x14ac:dyDescent="0.3">
      <c r="A26" s="95"/>
      <c r="B26" s="110"/>
      <c r="C26" s="111"/>
      <c r="D26" s="96"/>
      <c r="E26" s="244"/>
      <c r="F26" s="243"/>
    </row>
    <row r="27" spans="1:6" ht="16.5" thickBot="1" x14ac:dyDescent="0.3">
      <c r="A27" s="259"/>
      <c r="B27" s="260" t="s">
        <v>81</v>
      </c>
      <c r="C27" s="262" t="s">
        <v>188</v>
      </c>
      <c r="D27" s="263"/>
      <c r="E27" s="107"/>
      <c r="F27" s="89"/>
    </row>
    <row r="28" spans="1:6" ht="16.5" thickBot="1" x14ac:dyDescent="0.3">
      <c r="A28" s="259"/>
      <c r="B28" s="261"/>
      <c r="C28" s="264" t="s">
        <v>82</v>
      </c>
      <c r="D28" s="265"/>
    </row>
  </sheetData>
  <sheetProtection algorithmName="SHA-512" hashValue="XUsR8W9z1nWklRmW/bEDXYeU9IgMOwA57126ZSbu4QQRNAW60tvWn0Z+nX5EfwGupbO1L4FJ1pBLdOUGV5++Hw==" saltValue="VTHFA/iA6akGlmQP4lw48w==" spinCount="100000" sheet="1" objects="1" scenarios="1"/>
  <mergeCells count="19">
    <mergeCell ref="A27:A28"/>
    <mergeCell ref="B27:B28"/>
    <mergeCell ref="C27:D27"/>
    <mergeCell ref="C28:D28"/>
    <mergeCell ref="C8:D8"/>
    <mergeCell ref="F25:F26"/>
    <mergeCell ref="E25:E26"/>
    <mergeCell ref="B22:D22"/>
    <mergeCell ref="B23:D23"/>
    <mergeCell ref="A1:D1"/>
    <mergeCell ref="B2:D2"/>
    <mergeCell ref="B3:D3"/>
    <mergeCell ref="C5:D5"/>
    <mergeCell ref="C6:D6"/>
    <mergeCell ref="C7:D7"/>
    <mergeCell ref="C9:D9"/>
    <mergeCell ref="C10:D10"/>
    <mergeCell ref="C14:D14"/>
    <mergeCell ref="C15:D1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2014-12-03T19:36:26Z</dcterms:modified>
</cp:coreProperties>
</file>